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1" activeTab="11"/>
  </bookViews>
  <sheets>
    <sheet name="Чулпан" sheetId="1" state="hidden" r:id="rId1"/>
    <sheet name="основ.2009" sheetId="2" state="hidden" r:id="rId2"/>
    <sheet name="код род." sheetId="3" state="hidden" r:id="rId3"/>
    <sheet name="код детс." sheetId="4" state="hidden" r:id="rId4"/>
    <sheet name="доп.прайс" sheetId="5" state="hidden" r:id="rId5"/>
    <sheet name="роддом" sheetId="6" state="hidden" r:id="rId6"/>
    <sheet name="детская" sheetId="7" state="hidden" r:id="rId7"/>
    <sheet name="бак.посев" sheetId="8" state="hidden" r:id="rId8"/>
    <sheet name="эпид.ансетезия с выбором врача." sheetId="9" state="hidden" r:id="rId9"/>
    <sheet name="лаб.детская пр.Строителей 30.2" sheetId="10" r:id="rId10"/>
    <sheet name="хирургия" sheetId="11" state="hidden" r:id="rId11"/>
    <sheet name="прайс на немедицинские услуги" sheetId="12" r:id="rId12"/>
    <sheet name="по номек роддом 07.09" sheetId="13" state="hidden" r:id="rId13"/>
    <sheet name="детский стационар хирур.отдел." sheetId="14" r:id="rId14"/>
    <sheet name="прайс на Лермонтова,16" sheetId="15" r:id="rId15"/>
    <sheet name="прайс детская поликлиника" sheetId="16" r:id="rId16"/>
  </sheets>
  <externalReferences>
    <externalReference r:id="rId19"/>
    <externalReference r:id="rId20"/>
  </externalReferences>
  <definedNames/>
  <calcPr fullCalcOnLoad="1"/>
</workbook>
</file>

<file path=xl/comments3.xml><?xml version="1.0" encoding="utf-8"?>
<comments xmlns="http://schemas.openxmlformats.org/spreadsheetml/2006/main">
  <authors>
    <author>1</author>
  </authors>
  <commentList>
    <comment ref="B50" authorId="0">
      <text>
        <r>
          <rPr>
            <b/>
            <sz val="8"/>
            <rFont val="Tahoma"/>
            <family val="2"/>
          </rPr>
          <t>1:</t>
        </r>
        <r>
          <rPr>
            <sz val="8"/>
            <rFont val="Tahoma"/>
            <family val="2"/>
          </rPr>
          <t xml:space="preserve">
</t>
        </r>
      </text>
    </comment>
  </commentList>
</comments>
</file>

<file path=xl/sharedStrings.xml><?xml version="1.0" encoding="utf-8"?>
<sst xmlns="http://schemas.openxmlformats.org/spreadsheetml/2006/main" count="4137" uniqueCount="1725">
  <si>
    <t>№ п/п</t>
  </si>
  <si>
    <t>Вид услуг</t>
  </si>
  <si>
    <t>Договорная цена (руб)</t>
  </si>
  <si>
    <t>Прием акушер-гинеколога (первичный)</t>
  </si>
  <si>
    <t>Прием акушер-гинеколога (повторно)</t>
  </si>
  <si>
    <t>Анализ мазка на степень чистоты</t>
  </si>
  <si>
    <t>Анализ мазка на онкоцитологию(диагностика)</t>
  </si>
  <si>
    <t>Забор крови для лабораторных исследований (RW,ВИЧ)</t>
  </si>
  <si>
    <t>Микрореакция на сифилис (экспресс-метод)</t>
  </si>
  <si>
    <t>Тест на ВИЧ (экспресс-метод)</t>
  </si>
  <si>
    <t>Взятие мазка на степень чистоты</t>
  </si>
  <si>
    <t>Общий анализ крови</t>
  </si>
  <si>
    <t>Санация влагалища</t>
  </si>
  <si>
    <t>Влагалищные процедуры</t>
  </si>
  <si>
    <t>Общий анализ мочи</t>
  </si>
  <si>
    <t>Анализ спермы</t>
  </si>
  <si>
    <t>Внутримышечные иньекции</t>
  </si>
  <si>
    <t>Внутривенная иньекция</t>
  </si>
  <si>
    <t>УЗИ по определению беременности до 12 недель</t>
  </si>
  <si>
    <t>УЗИ женских половых органов абдоминальным доступом</t>
  </si>
  <si>
    <t>УЗИ женских половых органов трансвагинальным доступом</t>
  </si>
  <si>
    <t>УЗИ беременных на поздних сроках (2-3 триместры)</t>
  </si>
  <si>
    <t>УЗИ беременных на поздних сроках с записью на видео (2-3 триместры)</t>
  </si>
  <si>
    <t>УЗИ молочных желез</t>
  </si>
  <si>
    <t>УЗИ щитовидной железы</t>
  </si>
  <si>
    <t>УЗИ почек</t>
  </si>
  <si>
    <t>УЗИ печени,поджелудочной и желчного пузыря</t>
  </si>
  <si>
    <t>УЗИ простаты абдоминальным доступом</t>
  </si>
  <si>
    <t>Миниаборт с местным обезболивание</t>
  </si>
  <si>
    <t>Миниаборт с местным обезболивание и экспресс-обследованием</t>
  </si>
  <si>
    <t>Прерывание беременности до 12 недель с местным обезболиванием</t>
  </si>
  <si>
    <t>Прерывание беременности до 12 недель с местным обезболиванием и экспресс-обследованием</t>
  </si>
  <si>
    <t>Прерывание беременности до 12 недель с общим наркозом</t>
  </si>
  <si>
    <t>Прерывание беременности до 12 недель с общим наркозом и экспресс-обследованием</t>
  </si>
  <si>
    <t>Прерывание беременности на сроке до 22 недель при наличии направления ВКК</t>
  </si>
  <si>
    <t>Диатермоэлектрокоагуляция шейки матки</t>
  </si>
  <si>
    <t>Диатермоконизация шейки матки с местным обезболиванием</t>
  </si>
  <si>
    <t>Криоканизация шейки матки</t>
  </si>
  <si>
    <t>Колькоскопия</t>
  </si>
  <si>
    <t>Расширенная колькоскопия</t>
  </si>
  <si>
    <t>Вставление ВМС  (без стоимости ВМС)</t>
  </si>
  <si>
    <t>Удаление ВМС  с общим наркозом (в условиях стационара)</t>
  </si>
  <si>
    <t>Удаление ВМС  с экспресс-обследование</t>
  </si>
  <si>
    <t>Консультация акушера-гинеколога специалиста БОС (индивидуальная)</t>
  </si>
  <si>
    <t>Одна процедура индивидуальной подготовки беременных женщин к родам по системе БОС</t>
  </si>
  <si>
    <t>Кардиотокография (КТГ)</t>
  </si>
  <si>
    <t>Снятие ЭКГ</t>
  </si>
  <si>
    <t>Биохимический анализ:Билирубин</t>
  </si>
  <si>
    <t>Биохимический аналих:Глюкоза</t>
  </si>
  <si>
    <t>Биохимический аналих:Мочевина</t>
  </si>
  <si>
    <t>Биохимический анализ:Креатинин</t>
  </si>
  <si>
    <t>Биохимический анализ:Общий белок</t>
  </si>
  <si>
    <t>Биохимический анализ:ПСТ</t>
  </si>
  <si>
    <t>Биохимический анализ:АСТ</t>
  </si>
  <si>
    <t>Биохимический анализ:АЛТ</t>
  </si>
  <si>
    <t>Биохимический анализ:Железо</t>
  </si>
  <si>
    <t>Определение группы крови и резус-фактора</t>
  </si>
  <si>
    <t>Определение резус-антител</t>
  </si>
  <si>
    <t>Определение антител по АВО</t>
  </si>
  <si>
    <t>Анализ крови на ЛГ</t>
  </si>
  <si>
    <t>Количественное определение ФСГ</t>
  </si>
  <si>
    <t>Количественное определение пролактина</t>
  </si>
  <si>
    <t>Количественное определение В-ХГЧ в сыворотке</t>
  </si>
  <si>
    <t>Косметический шов</t>
  </si>
  <si>
    <t xml:space="preserve">Стерилизация </t>
  </si>
  <si>
    <t>Передне-задняя кольпорафия</t>
  </si>
  <si>
    <t>Передне-задняя кольпорафия с лапароскопической фиксацией</t>
  </si>
  <si>
    <t>Удаление кисты бартолиневой железы</t>
  </si>
  <si>
    <t>Влагалищная экстрипация матки</t>
  </si>
  <si>
    <t>Надвлагалищная ампутация матки</t>
  </si>
  <si>
    <t>Экстрипация матки</t>
  </si>
  <si>
    <t>Кистэктомия яичника(лапароскопическая)</t>
  </si>
  <si>
    <t>Операция по поводу внематочной беременности (лапароскопическая)</t>
  </si>
  <si>
    <t>Бесплодие (рассечение спаек)</t>
  </si>
  <si>
    <t>Диагностическая гистероскопия</t>
  </si>
  <si>
    <t>Диагностическая лапароскопия</t>
  </si>
  <si>
    <t>Консультация терапевта</t>
  </si>
  <si>
    <t>Консультация окулиста</t>
  </si>
  <si>
    <t>Консультация анастезиолога</t>
  </si>
  <si>
    <t>Консультация неанатолога</t>
  </si>
  <si>
    <t>Консультация маммолога</t>
  </si>
  <si>
    <t xml:space="preserve">Платный прием родов с индивидуальной бригадой </t>
  </si>
  <si>
    <t>Операция кесарево сечение с индивидуальной бригадой</t>
  </si>
  <si>
    <t>Суточное пребывание в палате повышенной комфортности в родильном отделении</t>
  </si>
  <si>
    <t>Суточное пребывание в палате повышенной комфортности в гинекологическом отделении</t>
  </si>
  <si>
    <t>Поиск архивных документов и выдача справок</t>
  </si>
  <si>
    <t xml:space="preserve">Расценки </t>
  </si>
  <si>
    <t>на платные медицинские услуги</t>
  </si>
  <si>
    <t>Стоимость квитанции входит в стоимость услуг</t>
  </si>
  <si>
    <t>по МБУЗ "Альметьевский родильный дом" на 2008 год</t>
  </si>
  <si>
    <t>Медикаментозное прерывание беременности "Мефипристон"</t>
  </si>
  <si>
    <t>УЗИ простаты (реактально)</t>
  </si>
  <si>
    <t>УЗИ беременных на сроке 10-14 недель</t>
  </si>
  <si>
    <t>Код услуги</t>
  </si>
  <si>
    <t>Приложение №1</t>
  </si>
  <si>
    <t>к договору №1153/090</t>
  </si>
  <si>
    <t>от "____"                 2008г.</t>
  </si>
  <si>
    <t>Экономист МБУЗ "АРД" ОПМУ                                                                       Э.Н.Кашапова</t>
  </si>
  <si>
    <t>Генеральный директор                                                                                                                        Главный врач</t>
  </si>
  <si>
    <t>ЗАО СК "Чулпан"                                                                                         МБУЗ "Альметьевский родильный дом"</t>
  </si>
  <si>
    <t xml:space="preserve">________Ф.С.Вафин                                                                                                           ________А.А.Габдуллин           </t>
  </si>
  <si>
    <t>"СОГЛАСОВАНО"                                                                                                                           "УТВЕРЖДАЮ"</t>
  </si>
  <si>
    <t>Лапароскопия консервативной миомы эктомии</t>
  </si>
  <si>
    <t>Биопсия шейки матки</t>
  </si>
  <si>
    <t>01</t>
  </si>
  <si>
    <t>02</t>
  </si>
  <si>
    <t>03</t>
  </si>
  <si>
    <t>04</t>
  </si>
  <si>
    <t>05</t>
  </si>
  <si>
    <t>06</t>
  </si>
  <si>
    <t>07</t>
  </si>
  <si>
    <t>08</t>
  </si>
  <si>
    <t>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</si>
  <si>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</si>
  <si>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</si>
  <si>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</si>
  <si>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</si>
  <si>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</si>
  <si>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</si>
  <si>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</si>
  <si>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</si>
  <si>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</si>
  <si>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</si>
  <si>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</si>
  <si>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</si>
  <si>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</si>
  <si>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</si>
  <si>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</si>
  <si>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</si>
  <si>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</si>
  <si>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</si>
  <si>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</si>
  <si>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</si>
  <si>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</si>
  <si>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</si>
  <si>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</si>
  <si>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</si>
  <si>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</si>
  <si>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</si>
  <si>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</si>
  <si>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</si>
  <si>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</si>
  <si>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</si>
  <si>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</si>
  <si>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</si>
  <si>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</si>
  <si>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</si>
  <si>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</si>
  <si>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</si>
  <si>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</si>
  <si>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</si>
  <si>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</si>
  <si>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</si>
  <si>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</si>
  <si>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</si>
  <si>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</si>
  <si>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</si>
  <si>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</si>
  <si>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</si>
  <si>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</si>
  <si>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</si>
  <si>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</si>
  <si>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</si>
  <si>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</si>
  <si>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</si>
  <si>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</si>
  <si>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</si>
  <si>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</si>
  <si>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</si>
  <si>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</si>
  <si>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</si>
  <si>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</si>
  <si>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</si>
  <si>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</si>
  <si>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</si>
  <si>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</si>
  <si>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</si>
  <si>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</si>
  <si>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</si>
  <si>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</si>
  <si>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</si>
  <si>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</si>
  <si>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</si>
  <si>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</si>
  <si>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</si>
  <si>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</si>
  <si>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</si>
  <si>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</si>
  <si>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</si>
  <si>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</si>
  <si>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</si>
  <si>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</si>
  <si>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Присутствие мужа на УЗИ</t>
  </si>
  <si>
    <t>КУФ</t>
  </si>
  <si>
    <t>Ультратон-терапия (вагинально)</t>
  </si>
  <si>
    <t>Ультратон-терапия (абдоминально)</t>
  </si>
  <si>
    <t>Амплипульстерапия</t>
  </si>
  <si>
    <t>ДДТ</t>
  </si>
  <si>
    <t>Магнитотерапия</t>
  </si>
  <si>
    <t>Электросон</t>
  </si>
  <si>
    <t>УВЧ-30</t>
  </si>
  <si>
    <t>Электрофорез</t>
  </si>
  <si>
    <t>Ультразвук</t>
  </si>
  <si>
    <t>УФО</t>
  </si>
  <si>
    <t>Соллюкс</t>
  </si>
  <si>
    <t>Виды услуг</t>
  </si>
  <si>
    <t>по МБУЗ "Альметьевский родильный дом" на 2009 год</t>
  </si>
  <si>
    <t>Цена (руб)</t>
  </si>
  <si>
    <t>муниципального образования</t>
  </si>
  <si>
    <t>Альметьевского муниципального района</t>
  </si>
  <si>
    <t>по здравоохранению и социальной защиты</t>
  </si>
  <si>
    <t>Начальник управления здравоохранения</t>
  </si>
  <si>
    <t xml:space="preserve">                                 Зам.руководителя исполнительного комитета</t>
  </si>
  <si>
    <t xml:space="preserve">                                    Прейскурант цен</t>
  </si>
  <si>
    <t>Утверждаю</t>
  </si>
  <si>
    <t>Зам.руководителя исполнительного комитета</t>
  </si>
  <si>
    <t>______________Ф.Г.Зиганшин</t>
  </si>
  <si>
    <t>Ультразвуковое исследование плода с записью видео на DVD ( с 20 по 30 неделю)</t>
  </si>
  <si>
    <t>Интракавернозная медикаментозная терапия</t>
  </si>
  <si>
    <t>Общий анализ секрета простаты</t>
  </si>
  <si>
    <t>Первичный прием акушер-гинеколога</t>
  </si>
  <si>
    <t>Вторичный прием акушер-гинеколога</t>
  </si>
  <si>
    <t>Первичная консультация андролога</t>
  </si>
  <si>
    <t>Вторичная консультация андролога</t>
  </si>
  <si>
    <t>Массаж простаты</t>
  </si>
  <si>
    <t>Массаж уретры на буже</t>
  </si>
  <si>
    <t>Уретроскопия задней уретры с использованием инстилогеля+прижигание</t>
  </si>
  <si>
    <t>Уретроскопия задней уретры (диагностическая) с использованием инстилогеля</t>
  </si>
  <si>
    <t>Уретроскопия передней  уретры  с использованием инстилогеля+прижигание</t>
  </si>
  <si>
    <t>Инстиляция лечебного  раствора в переднюю уретру</t>
  </si>
  <si>
    <t>Инстиляция лечебного  раствора в заднюю уретру</t>
  </si>
  <si>
    <t>Косметический шов послеоперационный</t>
  </si>
  <si>
    <t>Перевязка мат.трубы (лапароскопия)</t>
  </si>
  <si>
    <t>Передне-задняя кольпорафия (пластическая)</t>
  </si>
  <si>
    <t>Передне-задняя кольпорафия с лапароскопической фиксацией (пластическая)</t>
  </si>
  <si>
    <t>Консервативной миомэктомии (лапароскопия)</t>
  </si>
  <si>
    <t xml:space="preserve">Кистэктомия одного яичника(лапароскопическая) </t>
  </si>
  <si>
    <t xml:space="preserve">Кистэктомия обеих яичников (лапароскопическая) </t>
  </si>
  <si>
    <t>Консервативной миомэктомии +кистэктомия одного яичника(лапароскопия)</t>
  </si>
  <si>
    <t>Консервативной миомэктомии +кистэктомия обеих яичников(лапароскопия)</t>
  </si>
  <si>
    <t>Первичная консультация генетика</t>
  </si>
  <si>
    <t>Вторичная консультация генетика</t>
  </si>
  <si>
    <t>Определение пола плода</t>
  </si>
  <si>
    <t>Вторичная консультация-это повторная консультация в течение 2-х месяцев с момента первичной.</t>
  </si>
  <si>
    <t>ВПГ(герпес) М</t>
  </si>
  <si>
    <t>ВПГ (герпес) G</t>
  </si>
  <si>
    <t>Цитомегаловирус М(качественно)</t>
  </si>
  <si>
    <t>Цитомегаловирус G (качественно)</t>
  </si>
  <si>
    <t>Цитомегаловирус G (количественно)</t>
  </si>
  <si>
    <t>Краснуха G (количественно)</t>
  </si>
  <si>
    <t>Краснуха М G (качественно)</t>
  </si>
  <si>
    <t>Уреоплазма G</t>
  </si>
  <si>
    <t>Хламиди G</t>
  </si>
  <si>
    <t>Микоплазма G</t>
  </si>
  <si>
    <t>Тиреотропный гормон (ТТГ)</t>
  </si>
  <si>
    <t>Тироксин свободный (т4 свободный)</t>
  </si>
  <si>
    <t>Тирелтропный гормон(ТГ)</t>
  </si>
  <si>
    <t>Тироксин общий (Т4 общий)</t>
  </si>
  <si>
    <t>Трийодтиронин (Т3)</t>
  </si>
  <si>
    <t>ВПГ-2  (количественно)</t>
  </si>
  <si>
    <t>СА -125(онкомаркер)</t>
  </si>
  <si>
    <t>СА-15 (онко молочной железы)</t>
  </si>
  <si>
    <t>РЭА (онко маркер)</t>
  </si>
  <si>
    <t>Количественное определение В-ТБГ в сыворотке</t>
  </si>
  <si>
    <t>Количественное определение АФП в  сыворотке</t>
  </si>
  <si>
    <t>Определение тестостерона</t>
  </si>
  <si>
    <t>Определение прогестерона</t>
  </si>
  <si>
    <t>Определение кортизола</t>
  </si>
  <si>
    <t>Волчаночный антикоагулянт</t>
  </si>
  <si>
    <t>Антитела КТПО</t>
  </si>
  <si>
    <t>РАРР-А</t>
  </si>
  <si>
    <t>АЧТВ</t>
  </si>
  <si>
    <t>Протромбиновое время+МНО</t>
  </si>
  <si>
    <t>Фибриноген</t>
  </si>
  <si>
    <t>Тромбиновое время</t>
  </si>
  <si>
    <t>Тромботест</t>
  </si>
  <si>
    <t>Эстриол</t>
  </si>
  <si>
    <t>Огригация тромбоцитов</t>
  </si>
  <si>
    <t>Фактор Виллебранда</t>
  </si>
  <si>
    <t>Клинический анализ крови</t>
  </si>
  <si>
    <t>Антитромбин III</t>
  </si>
  <si>
    <t>Протеин С</t>
  </si>
  <si>
    <t>Гепатит С</t>
  </si>
  <si>
    <t>Гепатит В</t>
  </si>
  <si>
    <t>Свертываемость</t>
  </si>
  <si>
    <t>Анти тела кардиолипину класса G</t>
  </si>
  <si>
    <t>Анти тела кардиолипину класса М</t>
  </si>
  <si>
    <t>Амплипульстерапия 1 процедура</t>
  </si>
  <si>
    <t>ДДТ 1 процедура</t>
  </si>
  <si>
    <t>Магнитотерапия 1 процедура</t>
  </si>
  <si>
    <t>УВЧ-30 1 процедура</t>
  </si>
  <si>
    <t>Электрофорез 1 процедура</t>
  </si>
  <si>
    <t>КУФ 1 процедура</t>
  </si>
  <si>
    <t>Ультратон-терапия (вагинально) 1 процедура</t>
  </si>
  <si>
    <t>Ультратон-терапия (абдоминально) 1 процедура</t>
  </si>
  <si>
    <t>Ультразвук 1 процедура</t>
  </si>
  <si>
    <t>УФО 1 процедура</t>
  </si>
  <si>
    <t>Соллюкс 1 процедура</t>
  </si>
  <si>
    <t>Электросон 1 процедура</t>
  </si>
  <si>
    <t>Обследование крови на герпес Ig М</t>
  </si>
  <si>
    <t>Обследование крови на герпес Ig G</t>
  </si>
  <si>
    <t>Краснуха М и G (качественно)</t>
  </si>
  <si>
    <t>Обследование крови на тиреотропный гормон (ТТГ)</t>
  </si>
  <si>
    <t>Исследование крови на РАРР-А</t>
  </si>
  <si>
    <t>Исследование крови на АЧТВ</t>
  </si>
  <si>
    <t>Исследование крови на протромбиновое время+МНО</t>
  </si>
  <si>
    <t>Исследование крови на эстриол</t>
  </si>
  <si>
    <t>Исследование крови на вирус простого герпеса тип 2 ВПГ (количественно)</t>
  </si>
  <si>
    <t>Исследование  кариотипа лимфоцитов крови</t>
  </si>
  <si>
    <t>Исследование крови на свертываемость</t>
  </si>
  <si>
    <t xml:space="preserve">Забор крови для лабораторных исследований </t>
  </si>
  <si>
    <t>Исследование кариотипа лимфоцитов абортуса</t>
  </si>
  <si>
    <t>УЗИ печени и  желчного пузыря</t>
  </si>
  <si>
    <t>УЗИ поджелудочной железы</t>
  </si>
  <si>
    <t>Биохимический скрининг беременной в 15-18 недель (исследование АФП,ХГЧ)</t>
  </si>
  <si>
    <t>Вторичный прием-это повторный прием в течение 2-х месяцев с момента первичной</t>
  </si>
  <si>
    <t xml:space="preserve"> Исследование на уреаплазщменную инфекцию (Ureaplazma G)</t>
  </si>
  <si>
    <t>Исследование на хламидийную инфекцию (Chlamydia G)</t>
  </si>
  <si>
    <t>Исследование на микоплазменную инфекцию (Mycoplazma G)</t>
  </si>
  <si>
    <t>3.Другие исследования крови</t>
  </si>
  <si>
    <t>4.Биохимический скрининг беременной</t>
  </si>
  <si>
    <t>5.Цитогенетические исследования</t>
  </si>
  <si>
    <t>6.Гинекологические операции</t>
  </si>
  <si>
    <t>7.Сервисное обслуживание</t>
  </si>
  <si>
    <t>8.Дополнительные услуги</t>
  </si>
  <si>
    <t>9.Коагулологические исследования</t>
  </si>
  <si>
    <t>10.Клинические биохимические исследования</t>
  </si>
  <si>
    <t>11.Исследование мочи</t>
  </si>
  <si>
    <t>12.Лечебные процедуры (стоимость за 1 процедуру)</t>
  </si>
  <si>
    <t>13.Лечебные процедуры</t>
  </si>
  <si>
    <t>14.Эндоскопические методы исследования</t>
  </si>
  <si>
    <t>15.Гистологические методы исследования</t>
  </si>
  <si>
    <t>16.Ультразвуковые методы исследования</t>
  </si>
  <si>
    <t>16.13</t>
  </si>
  <si>
    <t>16.14</t>
  </si>
  <si>
    <t>16.15</t>
  </si>
  <si>
    <t>17.Клинические лабораторные исследования в гинекологии</t>
  </si>
  <si>
    <t>18.Исследование эякулята</t>
  </si>
  <si>
    <t xml:space="preserve">      Прейскурант цен на платные медицинские услуги</t>
  </si>
  <si>
    <t>12.13</t>
  </si>
  <si>
    <t>12.14</t>
  </si>
  <si>
    <t>12.15</t>
  </si>
  <si>
    <t>12.16</t>
  </si>
  <si>
    <t>12.17</t>
  </si>
  <si>
    <t>12.18</t>
  </si>
  <si>
    <t>6.13</t>
  </si>
  <si>
    <t>6.14</t>
  </si>
  <si>
    <t>6.15</t>
  </si>
  <si>
    <t>6.16</t>
  </si>
  <si>
    <t>2.Прерывание беременности</t>
  </si>
  <si>
    <t>Ингибин В</t>
  </si>
  <si>
    <t>Антиген плоскоклеточной карциномы</t>
  </si>
  <si>
    <t>УЗИ по определению беременности до 12 недель (абдоминальным доступом)</t>
  </si>
  <si>
    <t>Кольпоскопия</t>
  </si>
  <si>
    <t>Расширенная кольпоскопия</t>
  </si>
  <si>
    <t>Агрегация тромбоцитов</t>
  </si>
  <si>
    <t>МИС1(М20) (онкомаркер на рак молочной железы)</t>
  </si>
  <si>
    <t>Токсоплазма,IgG</t>
  </si>
  <si>
    <t>Скрининговый тест иммунизации к сперме (прямой МАR-тест)</t>
  </si>
  <si>
    <t>Искусственная инсеминация</t>
  </si>
  <si>
    <t>Д-Димер</t>
  </si>
  <si>
    <t>Дегидроэпиандростерон-сульфата в сыворотке крови (ДГЭА-С)</t>
  </si>
  <si>
    <t>Установка сетчатых протезов (при выпадении стенок влагалища,мочевого пузыря,прямой кишки)</t>
  </si>
  <si>
    <t>Эхо-сальпингоскопия</t>
  </si>
  <si>
    <t>3.14</t>
  </si>
  <si>
    <t>Белок НЕ-4</t>
  </si>
  <si>
    <t>Эстрадиол в сыворотке</t>
  </si>
  <si>
    <t>6.17</t>
  </si>
  <si>
    <t>Плацентарный лактоген</t>
  </si>
  <si>
    <t>Токсоплазма,IgM</t>
  </si>
  <si>
    <t>3.15</t>
  </si>
  <si>
    <t>3.16</t>
  </si>
  <si>
    <t>3.17</t>
  </si>
  <si>
    <t>ПСА (окомаркер на рак предстательной железы)</t>
  </si>
  <si>
    <t>3.18</t>
  </si>
  <si>
    <t>Са-19-9(анализ подж.железы,ЖКТ,печень)</t>
  </si>
  <si>
    <t>3.19</t>
  </si>
  <si>
    <t>МИС1(М22) онкомаркер на рак молочной железы)</t>
  </si>
  <si>
    <t>Надвлагалищная ампутация матки с лапароскопическим доступом</t>
  </si>
  <si>
    <t>Полипэтомия с гистероскопией</t>
  </si>
  <si>
    <t>Лапароскопия консервативной миомэктомия</t>
  </si>
  <si>
    <t>Экстирпация матки лапаротомии</t>
  </si>
  <si>
    <t>Влагалищная экстрипация матки с лапароскопическим доступом</t>
  </si>
  <si>
    <t>6.18</t>
  </si>
  <si>
    <t>6.19</t>
  </si>
  <si>
    <t>6.20</t>
  </si>
  <si>
    <t>6.21</t>
  </si>
  <si>
    <t>Геминопластика</t>
  </si>
  <si>
    <t>6.22</t>
  </si>
  <si>
    <t>Пластика малых половых губ</t>
  </si>
  <si>
    <t>Хламидии трахоматис</t>
  </si>
  <si>
    <t>Токсоплазмоз гондии</t>
  </si>
  <si>
    <t>ВПЧ-18 тип</t>
  </si>
  <si>
    <t>ВПЧ-16 тип</t>
  </si>
  <si>
    <t>Уреаплазма уреалитикум</t>
  </si>
  <si>
    <t>Микоплазма гениталиум</t>
  </si>
  <si>
    <t>Микоплазма хоминис</t>
  </si>
  <si>
    <t>Кандида альбиканс</t>
  </si>
  <si>
    <t>Вирус простого герпеса 1,2</t>
  </si>
  <si>
    <t>Цитомегаловирус</t>
  </si>
  <si>
    <t>20.13</t>
  </si>
  <si>
    <t>1.</t>
  </si>
  <si>
    <t>Гинеколог</t>
  </si>
  <si>
    <t>2.</t>
  </si>
  <si>
    <t>Ультразвуковое исследование брюшной полости (общее)</t>
  </si>
  <si>
    <t>3.</t>
  </si>
  <si>
    <t>Ультразвуковое исследование щитовидной железы</t>
  </si>
  <si>
    <t>4.</t>
  </si>
  <si>
    <t>Ультразвуковое исследование сердца</t>
  </si>
  <si>
    <t>5.</t>
  </si>
  <si>
    <t>Ультразвуковое исследование мозга:</t>
  </si>
  <si>
    <t>НСГ</t>
  </si>
  <si>
    <t>ЭХО-ЭГ</t>
  </si>
  <si>
    <t>6.</t>
  </si>
  <si>
    <t>ЭЭГ  с компьютерной обработкой данных</t>
  </si>
  <si>
    <t>7.</t>
  </si>
  <si>
    <t>РЭГ  с компьютерной обработкой данных</t>
  </si>
  <si>
    <t>8.</t>
  </si>
  <si>
    <t>9.</t>
  </si>
  <si>
    <t>Расшифровка  ЭКГ</t>
  </si>
  <si>
    <t>10.</t>
  </si>
  <si>
    <t>АСПОН-Д</t>
  </si>
  <si>
    <t>11.</t>
  </si>
  <si>
    <t>ФГДС  диагностический</t>
  </si>
  <si>
    <t>12.</t>
  </si>
  <si>
    <t>Рентгенография:</t>
  </si>
  <si>
    <t>Рентгенография (обзорная) грудной клетки:</t>
  </si>
  <si>
    <t>- в одной проекции</t>
  </si>
  <si>
    <t>- в двух проекциях</t>
  </si>
  <si>
    <t>Рентгенография периферических отделов скелета и позвоночника:</t>
  </si>
  <si>
    <t>Рентгенография придаточных пазух носа</t>
  </si>
  <si>
    <t>Рентгенография височной кости</t>
  </si>
  <si>
    <t>13.</t>
  </si>
  <si>
    <t>14.</t>
  </si>
  <si>
    <t>Услуги  лаборатории:</t>
  </si>
  <si>
    <t>Копрология (анализ кала)</t>
  </si>
  <si>
    <t>Анализ кала на я/ глист</t>
  </si>
  <si>
    <t>Тромбоциты</t>
  </si>
  <si>
    <t>Общий анализ крови с лейкоформулой</t>
  </si>
  <si>
    <t xml:space="preserve">Общий анализ крови </t>
  </si>
  <si>
    <t>Длительность кровотечения</t>
  </si>
  <si>
    <t>Сахар мочи</t>
  </si>
  <si>
    <t>Кал на скрытую кровь</t>
  </si>
  <si>
    <t>Функциональная проба печени</t>
  </si>
  <si>
    <t>Билирубин</t>
  </si>
  <si>
    <t>Функциональная проба почек</t>
  </si>
  <si>
    <t>Водно-солевой обмен - калий, натрий, хлор</t>
  </si>
  <si>
    <t>Водно-солевой обмен - сывороточное  железо</t>
  </si>
  <si>
    <t>Водно-солевой обмен - калий, фосфор</t>
  </si>
  <si>
    <t>Кровь на сахар</t>
  </si>
  <si>
    <t>Ревматоидные пробы</t>
  </si>
  <si>
    <t>Ферменты</t>
  </si>
  <si>
    <t>Анализ мочи:</t>
  </si>
  <si>
    <t>- диастаза</t>
  </si>
  <si>
    <t>- оксалаты</t>
  </si>
  <si>
    <t>Реакция Сулковича</t>
  </si>
  <si>
    <t>Обработка венозной крови</t>
  </si>
  <si>
    <t>Соскоб на Энтеробиоз</t>
  </si>
  <si>
    <t>15.</t>
  </si>
  <si>
    <t>Услуги кабинета ЛОР</t>
  </si>
  <si>
    <t>Промывание небных миндалин</t>
  </si>
  <si>
    <t>Промывание серных пробок</t>
  </si>
  <si>
    <t>Промывание носа по Проэтцу</t>
  </si>
  <si>
    <t>16.</t>
  </si>
  <si>
    <t>Массаж</t>
  </si>
  <si>
    <t>- головы</t>
  </si>
  <si>
    <t>- лица</t>
  </si>
  <si>
    <t>- шейно-воротниковой зоны</t>
  </si>
  <si>
    <t>- руки</t>
  </si>
  <si>
    <t>- плечевого сустава</t>
  </si>
  <si>
    <t>- локтевого сустава</t>
  </si>
  <si>
    <t>- кисти</t>
  </si>
  <si>
    <t>- лечезапястного сустава</t>
  </si>
  <si>
    <t>- кисти и предплечья</t>
  </si>
  <si>
    <t>- грудной клетки</t>
  </si>
  <si>
    <t>- спины</t>
  </si>
  <si>
    <t>- пояснично - крестцовая область</t>
  </si>
  <si>
    <t>- поясничной области ног</t>
  </si>
  <si>
    <t>- тазобедренного сустава</t>
  </si>
  <si>
    <t>- коленного сустава</t>
  </si>
  <si>
    <t>- голеностопного сустава</t>
  </si>
  <si>
    <t>- рубцовой ткани</t>
  </si>
  <si>
    <t>- передней брюшной стенки</t>
  </si>
  <si>
    <t>17.</t>
  </si>
  <si>
    <t>Общий массаж детям до 1-го года (для иногородних)</t>
  </si>
  <si>
    <t>18.</t>
  </si>
  <si>
    <t>Галотерапия</t>
  </si>
  <si>
    <t>Фитосбор</t>
  </si>
  <si>
    <t>Ингаляция  травяная</t>
  </si>
  <si>
    <t>Кислородный коктейль</t>
  </si>
  <si>
    <t>Лечебная физкультура</t>
  </si>
  <si>
    <t>Вакцинопрофилактика</t>
  </si>
  <si>
    <t>Грудничковый бассейн</t>
  </si>
  <si>
    <t>Циркулярный душ</t>
  </si>
  <si>
    <t>Душ Шарко</t>
  </si>
  <si>
    <t>Электрофарез</t>
  </si>
  <si>
    <t>Выдача дубликатов (справок,выписок)</t>
  </si>
  <si>
    <t>Медицинское обслуживание спортивных соревнований</t>
  </si>
  <si>
    <t>2011г.</t>
  </si>
  <si>
    <t>цена (руб)</t>
  </si>
  <si>
    <t>Консультация неонатолога</t>
  </si>
  <si>
    <t>Криоконизация шейки матки</t>
  </si>
  <si>
    <t>20.Исследование крови на антитела к Хламидиям и ВнутриУтробным Инфекциям (ТОRСH,антитела IgG,IgM,ИФА)</t>
  </si>
  <si>
    <t>21.Исследование крови на гормоны</t>
  </si>
  <si>
    <t>21.13</t>
  </si>
  <si>
    <t>21.14</t>
  </si>
  <si>
    <t>21.15</t>
  </si>
  <si>
    <t>21.16</t>
  </si>
  <si>
    <t>21.17</t>
  </si>
  <si>
    <t>21.18</t>
  </si>
  <si>
    <t>21.23</t>
  </si>
  <si>
    <t>21.24</t>
  </si>
  <si>
    <t>21.25</t>
  </si>
  <si>
    <t>Детский кардиолог</t>
  </si>
  <si>
    <t xml:space="preserve">Детский  офтальмолог </t>
  </si>
  <si>
    <t>Детский эндокринолог</t>
  </si>
  <si>
    <t>Детский  отоларинголог</t>
  </si>
  <si>
    <t>Детский  травматолог</t>
  </si>
  <si>
    <t>Детский  аллерголог</t>
  </si>
  <si>
    <t>Детский  педиатр</t>
  </si>
  <si>
    <t>Детский  хирург</t>
  </si>
  <si>
    <t>Детский  невролог</t>
  </si>
  <si>
    <t xml:space="preserve">Выписка санаторно - курортной карты </t>
  </si>
  <si>
    <t>Вакцинация</t>
  </si>
  <si>
    <t>Архив</t>
  </si>
  <si>
    <t>Вакцинация (Пентаксим) для профилактики дифтерии,коклюша,полиомиелита,столбняка</t>
  </si>
  <si>
    <t>Предоставление платной палаты в стационаре (для иногородних)</t>
  </si>
  <si>
    <t>2012 год</t>
  </si>
  <si>
    <t>2011 год</t>
  </si>
  <si>
    <t>цена</t>
  </si>
  <si>
    <t>-</t>
  </si>
  <si>
    <t>170</t>
  </si>
  <si>
    <t>220</t>
  </si>
  <si>
    <t>100</t>
  </si>
  <si>
    <t>40</t>
  </si>
  <si>
    <t>70</t>
  </si>
  <si>
    <t>80</t>
  </si>
  <si>
    <t>60</t>
  </si>
  <si>
    <t>45</t>
  </si>
  <si>
    <t>30</t>
  </si>
  <si>
    <t>180</t>
  </si>
  <si>
    <t>Бассей</t>
  </si>
  <si>
    <t>СА -125(онкомаркер - заболевания яичников)</t>
  </si>
  <si>
    <t>СА-15-3 (онко молочной железы)</t>
  </si>
  <si>
    <t>СА-242(онкомаркер на рак кишечника)</t>
  </si>
  <si>
    <t xml:space="preserve">Спермограмма </t>
  </si>
  <si>
    <t>19.Исследования на урогенитальные инфекции (ЗППП)(ПЦР метод)</t>
  </si>
  <si>
    <t>Анализ крови на ЛГ   ИФА  метод</t>
  </si>
  <si>
    <t>Количественное определение ХГЧ в сыворотке</t>
  </si>
  <si>
    <t>Тиреотропный гормон(ТГ)</t>
  </si>
  <si>
    <t>Зав.ОПМУ                                                                       З.М.Атнабаева</t>
  </si>
  <si>
    <t>Определение ВИЧ (экспресс метод)</t>
  </si>
  <si>
    <t>Биохимический анализ: Холестерин</t>
  </si>
  <si>
    <t>Трийодтиронин   свободный (Т3)</t>
  </si>
  <si>
    <t>Антитела к тиреоглобулину</t>
  </si>
  <si>
    <t>СА 72-4 (заболевания яичников)</t>
  </si>
  <si>
    <t>Исследование на гонорею</t>
  </si>
  <si>
    <t xml:space="preserve">Посткоитальный   тест </t>
  </si>
  <si>
    <t>Антитела к  В-2 гликопротеину  (на 1 человека)</t>
  </si>
  <si>
    <t>Прокальцитонин  ИФА  (диагностика бактериального сепсиса)</t>
  </si>
  <si>
    <t>Антитела  к  лямблиям  (на 1 человека)</t>
  </si>
  <si>
    <t>Подсчет  лейкоформулы  в мазке крови  (микроскопия)</t>
  </si>
  <si>
    <t>Ингибитор  активации   плазминогена  РАI-1</t>
  </si>
  <si>
    <t>Антитела  к  кардиолипину  (G, M)  (на 1 человека)</t>
  </si>
  <si>
    <t>3.12.</t>
  </si>
  <si>
    <t>3.13.</t>
  </si>
  <si>
    <t>3.1</t>
  </si>
  <si>
    <t>3.2</t>
  </si>
  <si>
    <t>3.3</t>
  </si>
  <si>
    <t>3.4</t>
  </si>
  <si>
    <t>3.5</t>
  </si>
  <si>
    <t>3.6</t>
  </si>
  <si>
    <t>3.7</t>
  </si>
  <si>
    <t>3.8</t>
  </si>
  <si>
    <t>3.9</t>
  </si>
  <si>
    <t>3.10</t>
  </si>
  <si>
    <t>3.11</t>
  </si>
  <si>
    <t>19.9</t>
  </si>
  <si>
    <t>19.10</t>
  </si>
  <si>
    <t>19.11</t>
  </si>
  <si>
    <t>20.1</t>
  </si>
  <si>
    <t>20.2</t>
  </si>
  <si>
    <t>20.3</t>
  </si>
  <si>
    <t>20.4</t>
  </si>
  <si>
    <t>20.5</t>
  </si>
  <si>
    <t>20.6</t>
  </si>
  <si>
    <t>20.7</t>
  </si>
  <si>
    <t>20.8</t>
  </si>
  <si>
    <t>20.9</t>
  </si>
  <si>
    <t>20.10</t>
  </si>
  <si>
    <t>20.11</t>
  </si>
  <si>
    <t>20.12</t>
  </si>
  <si>
    <t>21.19</t>
  </si>
  <si>
    <t>21.20</t>
  </si>
  <si>
    <t>21.21</t>
  </si>
  <si>
    <t>21.22</t>
  </si>
  <si>
    <t>21.26</t>
  </si>
  <si>
    <t>21.27</t>
  </si>
  <si>
    <t>21.28</t>
  </si>
  <si>
    <t>21.29</t>
  </si>
  <si>
    <t>21.30</t>
  </si>
  <si>
    <t>Скрининг  УЗИ беременных на сроке 10-14 недель</t>
  </si>
  <si>
    <t>Скрининг  УЗИ беременных на поздних сроках (2-3 триместры)</t>
  </si>
  <si>
    <t>7.1</t>
  </si>
  <si>
    <t>7.2</t>
  </si>
  <si>
    <t>Ампутация матки</t>
  </si>
  <si>
    <t>Кистэктомия  одного яичника (двух яичников) (лапароскопическая)</t>
  </si>
  <si>
    <t>Операция по поводу внематочной беременности с сохранением маточ.трубы  (лапароскопическая)</t>
  </si>
  <si>
    <t>Операция по поводу внематочной беременности без сохранения  маточ.трубы  (лапароскопическая)</t>
  </si>
  <si>
    <t>6.23</t>
  </si>
  <si>
    <t>6.24</t>
  </si>
  <si>
    <t>6.25</t>
  </si>
  <si>
    <t xml:space="preserve">Лапароскопия   "д"  с   ХГТ  (хромогидротурбацией)  </t>
  </si>
  <si>
    <t>Иссечение   очагов  эндометриоза  с  брюшины  малого  таза</t>
  </si>
  <si>
    <t xml:space="preserve"> Консультационный прием</t>
  </si>
  <si>
    <t>"Т"-слинг  при недержании мочи</t>
  </si>
  <si>
    <t>Зав.ОПМУ                                                                                     З.М.Атнабаева</t>
  </si>
  <si>
    <t>Консультация  акушер-гинеколога  ( без осмотра врача)</t>
  </si>
  <si>
    <t>Прием акушер-гинеколога (повторно) (с осмотром врача)</t>
  </si>
  <si>
    <t>Прием  акушер - гинеколога  ( первичный)  (бимануальное обследование с использованием одноразового гинекологического набора)</t>
  </si>
  <si>
    <t xml:space="preserve">  Общее  обезбаливание  при прерывание беременности до 12 недель (при наличии анализов)</t>
  </si>
  <si>
    <t>Консервативная миомэктомия +кистэктомия одного яичника(лапароскопия)</t>
  </si>
  <si>
    <t>Консервативная миомэктомия +кистэктомия обеих яичников(лапароскопия)</t>
  </si>
  <si>
    <t>Вакцинация (Тетраксим) для профилактики дифтерии,коклюша,полиомиелита,столбняка</t>
  </si>
  <si>
    <t>Вакцинация (Приорикс) вакцина против кори, краснухи и паротита</t>
  </si>
  <si>
    <t>Вакцинация ( Инфанрикс Гекса ) для профилактики дифтерии,коклюша (бесклеточная),столбняка, полиомиелита,гепатита В</t>
  </si>
  <si>
    <t xml:space="preserve">Вакцинация (  Синфлорикс 10 V ) для профилактики пневмококковых инфекций </t>
  </si>
  <si>
    <t>Церварикс- вакцина для профилактики предраковых поражений шейки матки и рака  шейки матки, обусловленных  ВПЧ  высокого онкогенного риска</t>
  </si>
  <si>
    <t>Гистероскопическое обследование  в амбулаторных условиях  под местным обезболиванием</t>
  </si>
  <si>
    <t xml:space="preserve">Клинический анализ крови </t>
  </si>
  <si>
    <t xml:space="preserve">Медикаментозное прерывание беременности "Мефипристон" до 6 недель </t>
  </si>
  <si>
    <t>Тироксин свободный (Т4 свободный)</t>
  </si>
  <si>
    <t>Услуги  кабинета  офтальмолога  до 3-х лет</t>
  </si>
  <si>
    <t>Услуги  кабинета  офтальмолога  ( с обследованием )</t>
  </si>
  <si>
    <t>Обследование глазного дна ( без проверки зрения )</t>
  </si>
  <si>
    <t>В.04.014.004</t>
  </si>
  <si>
    <t>В.16.20.039</t>
  </si>
  <si>
    <t>22. Отделение планирования семьи</t>
  </si>
  <si>
    <t>А.09.05.109</t>
  </si>
  <si>
    <t>А.09.028.051</t>
  </si>
  <si>
    <t>А.09.05.159</t>
  </si>
  <si>
    <t>А.26.06.070</t>
  </si>
  <si>
    <t>А.09.05.141</t>
  </si>
  <si>
    <t>А.09.05.158</t>
  </si>
  <si>
    <t>А.09.05.079</t>
  </si>
  <si>
    <t>А.08.31.002</t>
  </si>
  <si>
    <t>А.09.05.062</t>
  </si>
  <si>
    <t>А.09.05.061</t>
  </si>
  <si>
    <t>А.11.11.420</t>
  </si>
  <si>
    <t>А.09.05.063</t>
  </si>
  <si>
    <t>А.09.05.065</t>
  </si>
  <si>
    <t>А.09.05.092</t>
  </si>
  <si>
    <t>А.09.05.088</t>
  </si>
  <si>
    <t>А.09.05.137</t>
  </si>
  <si>
    <t>А.09.05.136</t>
  </si>
  <si>
    <t>А.12.05.005</t>
  </si>
  <si>
    <t>А.26.06.081</t>
  </si>
  <si>
    <t>А.26.06.046</t>
  </si>
  <si>
    <t>А.26.06.071</t>
  </si>
  <si>
    <t>А.26.06.022</t>
  </si>
  <si>
    <t>А.26.06.045</t>
  </si>
  <si>
    <t>А.26.20.04</t>
  </si>
  <si>
    <t>А.26.20.013</t>
  </si>
  <si>
    <t>А.26.20.015</t>
  </si>
  <si>
    <t>А.26.20.005</t>
  </si>
  <si>
    <t>А.26.20.012</t>
  </si>
  <si>
    <t>А.26.20.020</t>
  </si>
  <si>
    <t>А.08.21.002</t>
  </si>
  <si>
    <t>А.08.20.001</t>
  </si>
  <si>
    <t>А.11.20.006</t>
  </si>
  <si>
    <t>УЗИ по определению беременности трансвагинальным доступом до 12  недель</t>
  </si>
  <si>
    <t>16.17</t>
  </si>
  <si>
    <t>А.04.30.001</t>
  </si>
  <si>
    <t>16.16</t>
  </si>
  <si>
    <t>А.05.23.001</t>
  </si>
  <si>
    <t>А.05.23.002</t>
  </si>
  <si>
    <t>А.04.30.008</t>
  </si>
  <si>
    <t>А.04.21.001</t>
  </si>
  <si>
    <t>А.04.15.001</t>
  </si>
  <si>
    <t>А.04.14.001</t>
  </si>
  <si>
    <t>А.04.28.002.001</t>
  </si>
  <si>
    <t>А.04.22.001</t>
  </si>
  <si>
    <t>А.04.20.002</t>
  </si>
  <si>
    <t>А.04.20.001.001</t>
  </si>
  <si>
    <t>А.04.20.001</t>
  </si>
  <si>
    <t>А.11.20.011</t>
  </si>
  <si>
    <t>А.03.20.001</t>
  </si>
  <si>
    <t>В.04.015.001</t>
  </si>
  <si>
    <t>А.11.20.005</t>
  </si>
  <si>
    <t>В.11.20.016</t>
  </si>
  <si>
    <t>В.11.20.015</t>
  </si>
  <si>
    <t>В.11.20.014</t>
  </si>
  <si>
    <t>А.11.30.011</t>
  </si>
  <si>
    <t>В.17.30.002</t>
  </si>
  <si>
    <t>В.17.01.016</t>
  </si>
  <si>
    <t>В.17.01.015</t>
  </si>
  <si>
    <t>В.17.24.004</t>
  </si>
  <si>
    <t>В.03.016.006</t>
  </si>
  <si>
    <t>А.09.05.007</t>
  </si>
  <si>
    <t>А.09.05.041</t>
  </si>
  <si>
    <t>А.09.05.042</t>
  </si>
  <si>
    <t>А.05.05.040</t>
  </si>
  <si>
    <t>А.09.05.010</t>
  </si>
  <si>
    <t>А.09.05.019</t>
  </si>
  <si>
    <t>А.09.05.017</t>
  </si>
  <si>
    <t>А.09.05.023</t>
  </si>
  <si>
    <t>А.09.05.021</t>
  </si>
  <si>
    <t>А.09.20.003</t>
  </si>
  <si>
    <t>А.09.05.193</t>
  </si>
  <si>
    <t>А.09.05.047</t>
  </si>
  <si>
    <t>А.09.05.051</t>
  </si>
  <si>
    <t>А.12.05.018</t>
  </si>
  <si>
    <t>А.12.05.027</t>
  </si>
  <si>
    <t>А.12.05.039</t>
  </si>
  <si>
    <t>А.12.05.035.001</t>
  </si>
  <si>
    <t>А.08.05.005</t>
  </si>
  <si>
    <t>7.2.</t>
  </si>
  <si>
    <t>7.1.</t>
  </si>
  <si>
    <t>Дополнительный  уход   за   роженицей  в  послеродовой  период  (при кесаревом сечении)</t>
  </si>
  <si>
    <t>Дополнительный  уход   за   роженицей  в  послеродовой  период</t>
  </si>
  <si>
    <t>А.16.20.042.001</t>
  </si>
  <si>
    <t>А.16.20.029</t>
  </si>
  <si>
    <t>А.16.20.021</t>
  </si>
  <si>
    <t>А.16.20.028</t>
  </si>
  <si>
    <t>А.16.20.016</t>
  </si>
  <si>
    <t>А.16.20.013.002</t>
  </si>
  <si>
    <t>А.16.20.038</t>
  </si>
  <si>
    <t>А.16.20.037</t>
  </si>
  <si>
    <t>А.16.20.061.001</t>
  </si>
  <si>
    <t>А.16.20.012</t>
  </si>
  <si>
    <t>А.16.20.012.001</t>
  </si>
  <si>
    <t>А.16.20.063.001</t>
  </si>
  <si>
    <t>А.16.20.001</t>
  </si>
  <si>
    <t>А.16.20.010.001</t>
  </si>
  <si>
    <t>А.16.20.068</t>
  </si>
  <si>
    <t>А.12.05.013</t>
  </si>
  <si>
    <t>В.03.006.002</t>
  </si>
  <si>
    <t>Биохимический скрининг беременной в 1 триместре(9небд.0дн-13нед.6дн.) исследование РАРР-А,свободной бета -субьединицы ХГЧ)</t>
  </si>
  <si>
    <t>А.09.05.199</t>
  </si>
  <si>
    <t>А.09.05.201</t>
  </si>
  <si>
    <t>В.09.05.200</t>
  </si>
  <si>
    <t>А.09.05.196</t>
  </si>
  <si>
    <t>А.09.05.203</t>
  </si>
  <si>
    <t>В.03.016.004</t>
  </si>
  <si>
    <t>А.12.05.014</t>
  </si>
  <si>
    <t>А.12.05.006</t>
  </si>
  <si>
    <t>А.09.05.194</t>
  </si>
  <si>
    <t>В.08.31.135</t>
  </si>
  <si>
    <t>В.08.31.002</t>
  </si>
  <si>
    <t>А.12.06.011</t>
  </si>
  <si>
    <t>Прерывание беременности до 12 недель с местным обезболиванием (при наличии анализов)</t>
  </si>
  <si>
    <t>Миниаборт с местным обезболиванием(при наличии анализов)</t>
  </si>
  <si>
    <t>В.01.001.02</t>
  </si>
  <si>
    <t>В.01.027.001</t>
  </si>
  <si>
    <t>В.01.032.001</t>
  </si>
  <si>
    <t>В.01.003.001</t>
  </si>
  <si>
    <t>В.01.047.001</t>
  </si>
  <si>
    <t>В.01.001.002</t>
  </si>
  <si>
    <t>В.01.001.001</t>
  </si>
  <si>
    <t>Номенклатура  медицинских услуг                                                                                                                                                                  (согласно приказа минздравсоцразвития России  № 1664 н от 27.12.2011года)</t>
  </si>
  <si>
    <t xml:space="preserve">                                                  "____" _________________ 2013 г.</t>
  </si>
  <si>
    <t xml:space="preserve">                                                    _____________Л.В.Исмагилова</t>
  </si>
  <si>
    <t xml:space="preserve">                                                                                    ГАУЗ "АДГБ с ПЦ"</t>
  </si>
  <si>
    <t xml:space="preserve">                                                                                                        Главный врач</t>
  </si>
  <si>
    <t xml:space="preserve">                                                                                                                "Утверждаю"</t>
  </si>
  <si>
    <t>А.20.30.011</t>
  </si>
  <si>
    <t>А.19.30.007</t>
  </si>
  <si>
    <t>А.21.01.001</t>
  </si>
  <si>
    <t>В.21.30.005</t>
  </si>
  <si>
    <t>А.21.01.004</t>
  </si>
  <si>
    <t>А.21.01.003</t>
  </si>
  <si>
    <t>А.21.01.002</t>
  </si>
  <si>
    <t>А.09.28.032</t>
  </si>
  <si>
    <t>Измерение полей зрения</t>
  </si>
  <si>
    <t>Лечение пониженного зрения</t>
  </si>
  <si>
    <t>Лечение косоглазия</t>
  </si>
  <si>
    <t>Обследование глазного дна</t>
  </si>
  <si>
    <t>Коррекция зрения ( 1 сеанс)</t>
  </si>
  <si>
    <t>Услуги кабинета офтальмолога:</t>
  </si>
  <si>
    <t>В.01.054.004</t>
  </si>
  <si>
    <t>В.04.001.002</t>
  </si>
  <si>
    <t>В.01.050.001</t>
  </si>
  <si>
    <t>В.01.010.001</t>
  </si>
  <si>
    <t>В.01.031.003</t>
  </si>
  <si>
    <t>В.04.023.001</t>
  </si>
  <si>
    <t>В.01.058.003</t>
  </si>
  <si>
    <t>В.04.029.001</t>
  </si>
  <si>
    <t>В.01.015.003</t>
  </si>
  <si>
    <t>Прием специалистами:</t>
  </si>
  <si>
    <t>(руб)</t>
  </si>
  <si>
    <t>стоимость</t>
  </si>
  <si>
    <t>стоим.</t>
  </si>
  <si>
    <t>наименование медицинской услуги</t>
  </si>
  <si>
    <t>код услуги</t>
  </si>
  <si>
    <t>Номенклатура  медицинских услуг                                                                                             (согласно приказа минздравсоцразвития России  № 1664 н от 27.12.2011года)</t>
  </si>
  <si>
    <t xml:space="preserve">                                        "____" _________________ 2013 г.</t>
  </si>
  <si>
    <t>.                                           _____________Л.В.Исмагилова</t>
  </si>
  <si>
    <t xml:space="preserve">                                                                   ГАУЗ "АДГБ с ПЦ"</t>
  </si>
  <si>
    <t xml:space="preserve">                                                                                       Главный врач</t>
  </si>
  <si>
    <t xml:space="preserve">                                                                                                "Утверждаю"</t>
  </si>
  <si>
    <t>Расходный материал на партнерские роды</t>
  </si>
  <si>
    <t>Лечение эрозии шейки матки радиоволновой терапии (аппарат Сургитрон)</t>
  </si>
  <si>
    <t>АСПОН-Д (Автоматизированная система профилактических осмотров детей)</t>
  </si>
  <si>
    <t>ТЕТРАКСИМ ( адсорбированная вакцина для профилактики дифтерии,столбняка,коклюша (бесклеточный компонент) и полиомиелита)</t>
  </si>
  <si>
    <t>ПРИОРИКС (живая комбинированная вакцина аттенуированная вакцина против кори,эпидемического паротита и краснухи)</t>
  </si>
  <si>
    <t>ИНФАНРИКС ГЕКСА ( рекомбинатная вакцина для профилактики коклюша,дифтерии,столбняка,полиомиелита,гемофильной инфекции,вирусного гепатита В.)</t>
  </si>
  <si>
    <t>СИНФЛОРИКС ( вакцина для профилактики пневмококковой инфекции (полисахаридный антиген) и нетипированной гемофильной инфекции,коньюгированная,адсорбированная)</t>
  </si>
  <si>
    <t>Единица      измерения</t>
  </si>
  <si>
    <t>Стоимость услуг (руб.)</t>
  </si>
  <si>
    <t>1 прием</t>
  </si>
  <si>
    <t>1 исследование</t>
  </si>
  <si>
    <t>1 процедура</t>
  </si>
  <si>
    <t>1 порция</t>
  </si>
  <si>
    <t>1 занятие</t>
  </si>
  <si>
    <t>1.Прием специалистов (без обследования)</t>
  </si>
  <si>
    <t>Исследования мочи</t>
  </si>
  <si>
    <t>Общеклинические исследования</t>
  </si>
  <si>
    <t>1 инъекция</t>
  </si>
  <si>
    <t xml:space="preserve">6.Офтальмология </t>
  </si>
  <si>
    <t>9.Массаж</t>
  </si>
  <si>
    <t>Прейскурант цен на платные медицинские услуги</t>
  </si>
  <si>
    <t>оказываемые  ГАУЗ "Альметьевская детская городская больница  с перинатальным центром"</t>
  </si>
  <si>
    <t>Наименование вида услуг</t>
  </si>
  <si>
    <t xml:space="preserve">       8.Оториноларингология</t>
  </si>
  <si>
    <t>Исследование спермы (морфология по Крюгеру)</t>
  </si>
  <si>
    <t>Исследование  эякулята на антиспермальные антитела (MAR-тест)</t>
  </si>
  <si>
    <t>Единица измерений</t>
  </si>
  <si>
    <t>операция</t>
  </si>
  <si>
    <t>Удаление внутриматочной спирали  с общим наркозом (в условиях стационара)</t>
  </si>
  <si>
    <t>прием</t>
  </si>
  <si>
    <t>процедура</t>
  </si>
  <si>
    <t>исследование</t>
  </si>
  <si>
    <t xml:space="preserve"> исследование</t>
  </si>
  <si>
    <t xml:space="preserve"> роды</t>
  </si>
  <si>
    <t>услуга</t>
  </si>
  <si>
    <t>Кардиотокография плода  (КТГ)</t>
  </si>
  <si>
    <t>Пренатальный скрининг 1-го триместра беременности (10-13 недель):свободная β-субъединица ХГЧ, PAPP-A</t>
  </si>
  <si>
    <t>Пренатальный скрининг 2-го триместра беременности (14-19 недель):общий ХГЧ, АФП, свободный эстриол</t>
  </si>
  <si>
    <t>1 триместр</t>
  </si>
  <si>
    <t>Индивидуальное ведение беременности ( IIтриместр)</t>
  </si>
  <si>
    <t>Индивидуальное ведение беременности (I триместр)</t>
  </si>
  <si>
    <t>хирургическое вмешательство</t>
  </si>
  <si>
    <t>HE-4 (онкомаркер эпителиального рака яичников) (ИФА)</t>
  </si>
  <si>
    <t>Индивидуальное ведение беременности (III триместр)</t>
  </si>
  <si>
    <t>Вульвоскопия</t>
  </si>
  <si>
    <t>Миниаборт с местным обезболиванием и экспресс-обследованием</t>
  </si>
  <si>
    <t>ГАУЗ "АДГБ с ПЦ"</t>
  </si>
  <si>
    <t>Главный врач</t>
  </si>
  <si>
    <t>УЗИ по определению беременности до 12 недель (трансвагинальным доступом)</t>
  </si>
  <si>
    <t>___________Л.В.Исмагилова</t>
  </si>
  <si>
    <t xml:space="preserve">                      </t>
  </si>
  <si>
    <t>"УТВЕРЖДАЮ"</t>
  </si>
  <si>
    <t>B01.029.001</t>
  </si>
  <si>
    <t>Прием (осмотр, консультация) врача-офтальмолога первичный</t>
  </si>
  <si>
    <t>B01.028.001</t>
  </si>
  <si>
    <t>Прием (осмотр, консультация) врача-оториноларинголога первичный</t>
  </si>
  <si>
    <t>B01.023.001</t>
  </si>
  <si>
    <t>B01.050.001</t>
  </si>
  <si>
    <t>Прием (осмотр, консультация) врача-детского кардиолога первичный</t>
  </si>
  <si>
    <t>B01.058.003</t>
  </si>
  <si>
    <t>Прием (осмотр, консультация) врача-детского эндокринолога первичный</t>
  </si>
  <si>
    <t>A04.16.001</t>
  </si>
  <si>
    <t>Ультразвуковое исследование органов брюшной полости (комплексное)</t>
  </si>
  <si>
    <t>A04.22.001</t>
  </si>
  <si>
    <t>A04.23.001</t>
  </si>
  <si>
    <t>Нейросонография</t>
  </si>
  <si>
    <t>A04.23.002</t>
  </si>
  <si>
    <t>Эхоэнцефалография</t>
  </si>
  <si>
    <t>A05.23.001</t>
  </si>
  <si>
    <t>A05.23.002</t>
  </si>
  <si>
    <t>Реоэнцефалография</t>
  </si>
  <si>
    <t>A03.16.001</t>
  </si>
  <si>
    <t>A06.03.024</t>
  </si>
  <si>
    <t>A06.03.018</t>
  </si>
  <si>
    <t>A06.08.003</t>
  </si>
  <si>
    <t>A02.26.003</t>
  </si>
  <si>
    <t>A03.26.003</t>
  </si>
  <si>
    <t>B03.016.006</t>
  </si>
  <si>
    <t>Анализ мочи общий</t>
  </si>
  <si>
    <t>A12.19.001</t>
  </si>
  <si>
    <t>A09.19.009</t>
  </si>
  <si>
    <t>A08.05.005</t>
  </si>
  <si>
    <t>B03.016.003</t>
  </si>
  <si>
    <t>B03.016.002</t>
  </si>
  <si>
    <t>A12.05.014</t>
  </si>
  <si>
    <t>A12.05.015</t>
  </si>
  <si>
    <t>A09.28.011</t>
  </si>
  <si>
    <t>A09.19.001</t>
  </si>
  <si>
    <t>Исследование кала на скрытую кровь</t>
  </si>
  <si>
    <t>Исследование уровня общего билирубина в крови</t>
  </si>
  <si>
    <t>A09.05.021</t>
  </si>
  <si>
    <t>A09.05.023</t>
  </si>
  <si>
    <t>Исследование уровня глюкозы в крови</t>
  </si>
  <si>
    <t>Исследование ревматоидных факторов в крови</t>
  </si>
  <si>
    <t>A12.06.019</t>
  </si>
  <si>
    <t>A16.08.016</t>
  </si>
  <si>
    <t>A16.25.007</t>
  </si>
  <si>
    <t>A16.08.023</t>
  </si>
  <si>
    <t>A21.01.005</t>
  </si>
  <si>
    <t>A21.01.002</t>
  </si>
  <si>
    <t>A21.01.003</t>
  </si>
  <si>
    <t>A21.01.004</t>
  </si>
  <si>
    <t>A21.30.005</t>
  </si>
  <si>
    <t>A21.01.001</t>
  </si>
  <si>
    <t>A21.03.002</t>
  </si>
  <si>
    <t>A21.01.009</t>
  </si>
  <si>
    <t>A21.01.011</t>
  </si>
  <si>
    <t>A21.30.001</t>
  </si>
  <si>
    <t>A20.30.025</t>
  </si>
  <si>
    <t>A19.30.003</t>
  </si>
  <si>
    <t>B04.014.004</t>
  </si>
  <si>
    <t>A20.30.011</t>
  </si>
  <si>
    <t>A17.30.024</t>
  </si>
  <si>
    <t>A06.12.012.001</t>
  </si>
  <si>
    <t>A09.05.026</t>
  </si>
  <si>
    <t>Наименование услуги</t>
  </si>
  <si>
    <t>Забор крови для лабораторных исследований</t>
  </si>
  <si>
    <t>Антистрепмолизин -О (АСЛО)</t>
  </si>
  <si>
    <t>Ревматоидные фактор (РФ)</t>
  </si>
  <si>
    <t>С-реактивный белок</t>
  </si>
  <si>
    <t>Экспресс-обследование(при подготовке к операциям)</t>
  </si>
  <si>
    <t>A09.05.019</t>
  </si>
  <si>
    <t>на 2018 год</t>
  </si>
  <si>
    <t>A11.19.011.001</t>
  </si>
  <si>
    <t xml:space="preserve">    ГАУЗ  "Альметьевская Детская  Городская Больница с Перинатальным Центром"</t>
  </si>
  <si>
    <t>Выскабливание матки с исследованием материала</t>
  </si>
  <si>
    <t xml:space="preserve">УЗИ женских половых органов трансвагинальным доступом </t>
  </si>
  <si>
    <t>Индивидуальная подготовка к родам с сопровождением и выбором врача с 36 недель беременности</t>
  </si>
  <si>
    <t>Андро-Гин(Гинекология)</t>
  </si>
  <si>
    <t>Услуги процедурного кабинета</t>
  </si>
  <si>
    <t>Другие исследования крови</t>
  </si>
  <si>
    <t>Маркеры опухолевого роста (онкомаркеры)</t>
  </si>
  <si>
    <t>Цитогенетические исследования</t>
  </si>
  <si>
    <t>Коагулологические исследования</t>
  </si>
  <si>
    <t>Биохимические исследования</t>
  </si>
  <si>
    <t>Исследование мочи</t>
  </si>
  <si>
    <t>Клинические лабораторные исследования в гинекологии</t>
  </si>
  <si>
    <t>Исследование спермограммы</t>
  </si>
  <si>
    <t>Исследования на урогенитальные инфекции (ЗППП)(ПЦР метод)</t>
  </si>
  <si>
    <t>Исследование крови на антитела к Хламидиям и ВнутриУтробным Инфекциям ТОRСH, антитела IgG,IgM,ИФА)</t>
  </si>
  <si>
    <t>Исследование крови на гормоны</t>
  </si>
  <si>
    <t>(по Приказу Минздрава России №805н от 13.10.2017г.)</t>
  </si>
  <si>
    <t>В01.0001.001</t>
  </si>
  <si>
    <t>A16.20.037</t>
  </si>
  <si>
    <t>A11.20.005</t>
  </si>
  <si>
    <t>A12.06.011</t>
  </si>
  <si>
    <t>A12.05.005</t>
  </si>
  <si>
    <t>A12.06.043</t>
  </si>
  <si>
    <t>A09.05.049</t>
  </si>
  <si>
    <t>A09.05.202</t>
  </si>
  <si>
    <t>A09.05.199</t>
  </si>
  <si>
    <t>A09.05.195</t>
  </si>
  <si>
    <t>A09.05.194</t>
  </si>
  <si>
    <t>A03.20.003</t>
  </si>
  <si>
    <t>A12.05.027</t>
  </si>
  <si>
    <t>A09.05.050</t>
  </si>
  <si>
    <t>A12.06.003</t>
  </si>
  <si>
    <t>A09.20.003</t>
  </si>
  <si>
    <t>A09.05.007</t>
  </si>
  <si>
    <t>A17.30.007</t>
  </si>
  <si>
    <t>A17.30.016</t>
  </si>
  <si>
    <t>A17.30.004</t>
  </si>
  <si>
    <t>A17.30.003</t>
  </si>
  <si>
    <t>A17.30.025</t>
  </si>
  <si>
    <t>A17.30.018</t>
  </si>
  <si>
    <t>A22.14.002</t>
  </si>
  <si>
    <t>A17.30.034</t>
  </si>
  <si>
    <t>A17.29.002</t>
  </si>
  <si>
    <t>A11.20.014</t>
  </si>
  <si>
    <t>A11.20.015</t>
  </si>
  <si>
    <t>A11.02.002</t>
  </si>
  <si>
    <t>A03.20.001</t>
  </si>
  <si>
    <t>A03.20.005</t>
  </si>
  <si>
    <t>A11.20.003</t>
  </si>
  <si>
    <t>A04.20.001</t>
  </si>
  <si>
    <t>A04.20.001.001</t>
  </si>
  <si>
    <t>A09.20.001</t>
  </si>
  <si>
    <t>A08.20.004</t>
  </si>
  <si>
    <t>A26.05.012</t>
  </si>
  <si>
    <t>A26.05.013</t>
  </si>
  <si>
    <t>A26.20.012</t>
  </si>
  <si>
    <t>A26.05.018</t>
  </si>
  <si>
    <t>A26.06.058</t>
  </si>
  <si>
    <t>A26.06.092</t>
  </si>
  <si>
    <t>A26.06.022</t>
  </si>
  <si>
    <t>A26.06.045</t>
  </si>
  <si>
    <t>A26.05.017</t>
  </si>
  <si>
    <t>A26.06.071</t>
  </si>
  <si>
    <t>A09.05.131</t>
  </si>
  <si>
    <t>A09.05.132</t>
  </si>
  <si>
    <t>A09.05.087</t>
  </si>
  <si>
    <t>A09.05.090</t>
  </si>
  <si>
    <t>A12.06.046</t>
  </si>
  <si>
    <t>A09.05.063</t>
  </si>
  <si>
    <t>A09.05.060</t>
  </si>
  <si>
    <t>A09.05.089</t>
  </si>
  <si>
    <t>A09.05.078</t>
  </si>
  <si>
    <t>A09.05.151</t>
  </si>
  <si>
    <t>A09.05.135</t>
  </si>
  <si>
    <t>A12.06.045</t>
  </si>
  <si>
    <t>A09.05.154</t>
  </si>
  <si>
    <t>A09.05.149</t>
  </si>
  <si>
    <t>A14.20.002</t>
  </si>
  <si>
    <t>A13.30.005</t>
  </si>
  <si>
    <t>A13.29.006.001</t>
  </si>
  <si>
    <t>1 час</t>
  </si>
  <si>
    <t>A16.20.036.003</t>
  </si>
  <si>
    <t>A05.30.001</t>
  </si>
  <si>
    <t>B01.003.004.006</t>
  </si>
  <si>
    <t>A16.20.084</t>
  </si>
  <si>
    <t>B03.053.002</t>
  </si>
  <si>
    <t>Прием (осмотр, консультация) акушера-гинеколога,кандидат медицинских наук Гирфанова Г.М. первичный</t>
  </si>
  <si>
    <t>прием,исследование</t>
  </si>
  <si>
    <t>Биологическая обратная связь</t>
  </si>
  <si>
    <t>1.  Консультативный прием</t>
  </si>
  <si>
    <t>3.Ультразвуковые методы исследование</t>
  </si>
  <si>
    <t>4.Внутриматочная спираль (ВМС)</t>
  </si>
  <si>
    <t>5.Эндоскопические методы исследования</t>
  </si>
  <si>
    <t>6.Гистологические методы исследования</t>
  </si>
  <si>
    <t>7.Гистероскопические   методы  исследования</t>
  </si>
  <si>
    <t xml:space="preserve"> 8.Радиохирургическое лечение </t>
  </si>
  <si>
    <t>9.Удаление новообразований (кондилом,полипов,папиллом) аппаратом "Сургитрон"</t>
  </si>
  <si>
    <t>А12.06.048</t>
  </si>
  <si>
    <t>Установка пессария (включая стоимость кольца)</t>
  </si>
  <si>
    <t>Установка пессария (без материала)</t>
  </si>
  <si>
    <t>12. Поликлинические услуги</t>
  </si>
  <si>
    <t>A04.28.002</t>
  </si>
  <si>
    <t>Введение внутриматочной спирали (без стоимости спирали)</t>
  </si>
  <si>
    <t>Введение внутриматочного контрацептива «ЮНОНА Био-Т» со стоимостью ВМС</t>
  </si>
  <si>
    <t>"27" ноября 2018г.</t>
  </si>
  <si>
    <t>Бактериологические исследования материала из мочеполовых органов</t>
  </si>
  <si>
    <t>1.  Бактериологические исследования</t>
  </si>
  <si>
    <t>Бактериологическое исследование,отделяемого из влагалища,на чувствительность к антибактериальным и противогрибковым средствам</t>
  </si>
  <si>
    <t>А 26.20.006</t>
  </si>
  <si>
    <t xml:space="preserve"> Дополнительный прейскурант цен на платные медицинские услуги</t>
  </si>
  <si>
    <t xml:space="preserve">при оплате единовременно за 10 процедур </t>
  </si>
  <si>
    <t>(по Приказу Минздрава России №804н от 13.10.2017г.)</t>
  </si>
  <si>
    <t>на 2019 год</t>
  </si>
  <si>
    <t>Шов/рубец  на матке</t>
  </si>
  <si>
    <t>A04.20.003</t>
  </si>
  <si>
    <t>A04.28.003</t>
  </si>
  <si>
    <t>A17.23.004</t>
  </si>
  <si>
    <t>УЗИ шейки матки (цервикометрия)</t>
  </si>
  <si>
    <t>УЗИ мониторинг работы яичников (фолликулометрия)</t>
  </si>
  <si>
    <t>2.Функциональная диагностика</t>
  </si>
  <si>
    <t xml:space="preserve">                   3.Методы визуального исследования органов</t>
  </si>
  <si>
    <t>4.Рентгенологические исследования</t>
  </si>
  <si>
    <t>5. Лабораторные исследования</t>
  </si>
  <si>
    <t>А17.20.004</t>
  </si>
  <si>
    <t>И.о.главного врача</t>
  </si>
  <si>
    <t>___________Р.Р.Галиева</t>
  </si>
  <si>
    <t>"30" июля 2019г.</t>
  </si>
  <si>
    <t>Посев мочи на флору с определением чувствительности к основному спектру антибиотиков, в т.ч. Кандида</t>
  </si>
  <si>
    <t>B03.016.016</t>
  </si>
  <si>
    <t>Посев на флору с определением чувствительности к основному спектру антибиотиков, в т.ч. Кандида</t>
  </si>
  <si>
    <t xml:space="preserve">А26.20.031.001 </t>
  </si>
  <si>
    <t>A04.12.024</t>
  </si>
  <si>
    <t>1. Анестезиология и реаниматология</t>
  </si>
  <si>
    <t>"___" _________  2019г.</t>
  </si>
  <si>
    <t>Эпидуральная анестезия в родах и раннем после родовом периоде (при отсутствии абсолютных показаний) с выбором врача - анестезиолога-реаниматолога</t>
  </si>
  <si>
    <t>Прием (осмотр, консультация) акушера-гинеколога,врач  Гирфанова Г.М. первичный</t>
  </si>
  <si>
    <t>А04.20.001.001</t>
  </si>
  <si>
    <t>А04.20.002</t>
  </si>
  <si>
    <t>А04.22.001</t>
  </si>
  <si>
    <t>А04.28.002.001</t>
  </si>
  <si>
    <t>А04.14.001</t>
  </si>
  <si>
    <t>А04.15.001</t>
  </si>
  <si>
    <t>Микрореакция на сифилис (экспресс-метод)+определение ВИЧ (экспресс-метод)+мазок на степень чистоты</t>
  </si>
  <si>
    <t>ТЕСТ-АНАЛИЗ "ТРОМБОДИНАМИКА"</t>
  </si>
  <si>
    <t>А12.05.016</t>
  </si>
  <si>
    <t>Антимюллеров гормон(AMH/MIS)</t>
  </si>
  <si>
    <t>A09.05.225</t>
  </si>
  <si>
    <t>A17.01.007</t>
  </si>
  <si>
    <t>Воздействие электрическим полем ультравысокой частоты (ЭП УВЧ)</t>
  </si>
  <si>
    <t>A17.30.017</t>
  </si>
  <si>
    <t>A22.01.006</t>
  </si>
  <si>
    <t>Раково-эмбриональный антиген общий, РЭА общий (ИФА)</t>
  </si>
  <si>
    <t>Антиген СА-125 (яичники, матка) (ИФА)</t>
  </si>
  <si>
    <t>Антиген СА-15,3 (молочная железа) (ИФА)</t>
  </si>
  <si>
    <t>Консультирование по грудному вскармливанию</t>
  </si>
  <si>
    <t>Прием (осмотр, консультация) врача-неонатолога первичный  Врач неонатолог-невролог высшей категории Ахиартдинова Ландыш Атласовна</t>
  </si>
  <si>
    <t>Услуги</t>
  </si>
  <si>
    <t>А06.03.013</t>
  </si>
  <si>
    <t>А06.03.010</t>
  </si>
  <si>
    <t>А06.03.052</t>
  </si>
  <si>
    <t>Рентгенография плечевого сустава(в двух проекциях)</t>
  </si>
  <si>
    <t>Рентгенография кисти (в двух проекциях)</t>
  </si>
  <si>
    <t>Рентгенография голеностопного(в двух проекциях)</t>
  </si>
  <si>
    <t>Рентгенография коленного сустава(в двух проекциях)</t>
  </si>
  <si>
    <t>1 иссл.</t>
  </si>
  <si>
    <t>Рентгенография шейного отдела позвоночника  (в двух проекциях)</t>
  </si>
  <si>
    <t>Рентгенография грудного отдела позвоночника  (в двух проекциях)</t>
  </si>
  <si>
    <t>Рентгенография тазобедренного сустава (в одной проекции)</t>
  </si>
  <si>
    <t>Рентгенография лопатки (в двух проекциях)</t>
  </si>
  <si>
    <t>Рентгенография ключицы</t>
  </si>
  <si>
    <t>А06.19.001</t>
  </si>
  <si>
    <t>А06.03.032</t>
  </si>
  <si>
    <t>А06.04.010</t>
  </si>
  <si>
    <t>А06.04.005</t>
  </si>
  <si>
    <t>А06.04.012</t>
  </si>
  <si>
    <t>А06.04.011</t>
  </si>
  <si>
    <t>А06.03.061.001</t>
  </si>
  <si>
    <t>А06.03.016</t>
  </si>
  <si>
    <t>А06.30.002</t>
  </si>
  <si>
    <t>06.03.026</t>
  </si>
  <si>
    <t>A06.03.022</t>
  </si>
  <si>
    <t>Рентгенография локтевого сустава (в двух проекциях)</t>
  </si>
  <si>
    <t>A06.04.003</t>
  </si>
  <si>
    <t>A06.26.001</t>
  </si>
  <si>
    <t>А04.04.001.001</t>
  </si>
  <si>
    <t>2 прием</t>
  </si>
  <si>
    <t>3 прием</t>
  </si>
  <si>
    <t>4 прием</t>
  </si>
  <si>
    <t>5.Рентгенологические исследования брюшной полости</t>
  </si>
  <si>
    <t>6.Лучевая диагностика заболеваний опорно-двигательного аппарата</t>
  </si>
  <si>
    <t>7.Рентгенологические исследования костно-суставной системы</t>
  </si>
  <si>
    <t>8.Физиолечение, электролечение</t>
  </si>
  <si>
    <t xml:space="preserve">9.Вакцинация </t>
  </si>
  <si>
    <t>B01.023.002</t>
  </si>
  <si>
    <t>А13.23.008</t>
  </si>
  <si>
    <t>А13.23.003</t>
  </si>
  <si>
    <t xml:space="preserve">                                                           Главный врач</t>
  </si>
  <si>
    <t xml:space="preserve">                                                  ГАУЗ "АДГБ с ПЦ"</t>
  </si>
  <si>
    <t xml:space="preserve">                                                       "УТВЕРЖДАЮ"</t>
  </si>
  <si>
    <t>1 сутки</t>
  </si>
  <si>
    <t>Сервисные  услуги (по желанию пациента)</t>
  </si>
  <si>
    <t>Наименование вида  услуг</t>
  </si>
  <si>
    <t xml:space="preserve">       ГАУЗ "Альметьевская детская городская больница  с перинатальным центром" </t>
  </si>
  <si>
    <t>Пребывание в двухместной палате с дополнительными бытовыми услугами за 1 сутки (включающее пребывание взрослого с ребенком)</t>
  </si>
  <si>
    <t>Консультация детского невролога (дети в возрасте до года)</t>
  </si>
  <si>
    <t>В01.032.001</t>
  </si>
  <si>
    <t>В01.023.001</t>
  </si>
  <si>
    <t>Единица измерения</t>
  </si>
  <si>
    <t>Стоимость услуг (руб).</t>
  </si>
  <si>
    <t>ВПЧ-инфекция</t>
  </si>
  <si>
    <t>Дифференцированное определение ДНК ВПЧ (Вирус папилломы человека, Human papillomavirus, HPV), 4 типа (6, 11, 16, 18) + КВМ в соскобе эпителиальных клеток урогенитального тракта</t>
  </si>
  <si>
    <t>Дифференцированное определение ДНК ВПЧ (Вирус папилломы человека, Humanpapillomavirus, HPV) 21 типа (6, 11, 16, 18, 26, 31, 33, 35, 39, 44, 45, 51, 52, 53, 56, 58, 59, 66, 68, 73, 82) + КВМ</t>
  </si>
  <si>
    <t>А26.20.009.004</t>
  </si>
  <si>
    <t>10. Лабораторные исследования</t>
  </si>
  <si>
    <t xml:space="preserve">Прейскурант цен на платные немедицинские услуги оказываемые </t>
  </si>
  <si>
    <t>Работы по делопроизводству и архивации</t>
  </si>
  <si>
    <t>штука</t>
  </si>
  <si>
    <t>Ксерокопирование 1 листа формата А4 (одностор)</t>
  </si>
  <si>
    <t>лист</t>
  </si>
  <si>
    <t xml:space="preserve">лист </t>
  </si>
  <si>
    <t>Печать фотографий результата УЗИ</t>
  </si>
  <si>
    <t>Запись результата УЗИ на СD диск</t>
  </si>
  <si>
    <t>Ксерокопирование 1 листа формата А4 (двустор)</t>
  </si>
  <si>
    <t xml:space="preserve"> А05.10.008</t>
  </si>
  <si>
    <t>A02.12.002.001</t>
  </si>
  <si>
    <t>2.Ультразвуковая диагностика</t>
  </si>
  <si>
    <t>10.Программа ведения беременности</t>
  </si>
  <si>
    <t>Индивидуальное психологическое консультирование</t>
  </si>
  <si>
    <t>Хирургические манипуляции (по желанию пациента)</t>
  </si>
  <si>
    <t xml:space="preserve">Прием детского хирурга </t>
  </si>
  <si>
    <t>Перевязка п/о больного</t>
  </si>
  <si>
    <t>Удаление гигромы под местным наркозом</t>
  </si>
  <si>
    <t>Снятие швов</t>
  </si>
  <si>
    <t>Удаление паховой грыжи (пластика оболочек яичка при водянке)</t>
  </si>
  <si>
    <t>Удаление паховой грыжи (лапароскопия)</t>
  </si>
  <si>
    <t>Грыжесечение при пупочной грыже</t>
  </si>
  <si>
    <t>Низведение яичка при Крипторхизме</t>
  </si>
  <si>
    <t>Операция при варикоцеле Мармара,по Палому</t>
  </si>
  <si>
    <t>Операция при варикоцеле (лапароскопия)</t>
  </si>
  <si>
    <t>1 операция</t>
  </si>
  <si>
    <t>Обрезание крайней плоти под общим наркозом</t>
  </si>
  <si>
    <t>Обрезание крайней плоти под местным  наркозом</t>
  </si>
  <si>
    <t>Прием детского хирурга+узи обп</t>
  </si>
  <si>
    <t>А16.21.018</t>
  </si>
  <si>
    <t>А16.30.002</t>
  </si>
  <si>
    <t>А16.21.013.002</t>
  </si>
  <si>
    <t>А16.21.013.001</t>
  </si>
  <si>
    <t>А16.30.069</t>
  </si>
  <si>
    <t>Удаление папилломы бородавки под местным наркозом</t>
  </si>
  <si>
    <t>Удаление папилломы,бородавки под общим наркозом</t>
  </si>
  <si>
    <t>А16.01.017</t>
  </si>
  <si>
    <t>А16.12.012</t>
  </si>
  <si>
    <t>А16.30.001</t>
  </si>
  <si>
    <t>А16.21.009</t>
  </si>
  <si>
    <t>В01.057.001</t>
  </si>
  <si>
    <t>2.Хирургические манипуляции (по желанию пациента)</t>
  </si>
  <si>
    <t xml:space="preserve">1.Прием специалиста </t>
  </si>
  <si>
    <t>(хирургический корпус)</t>
  </si>
  <si>
    <t xml:space="preserve">Удаление внутриматочной спирали </t>
  </si>
  <si>
    <t>Удаление кист влагалища и шейки матки (радиоволновым методом)</t>
  </si>
  <si>
    <t>Удаление  1шт.  кандилом,полип,папиллом лазерным методом</t>
  </si>
  <si>
    <t>Трийодтиронин (Т3 свободный)</t>
  </si>
  <si>
    <t>Эстриол свободный</t>
  </si>
  <si>
    <t xml:space="preserve">Свободная  субьединица бета-ХГЧ </t>
  </si>
  <si>
    <t>А09.05.157</t>
  </si>
  <si>
    <t>Биопсия шейки матки радиоволновая</t>
  </si>
  <si>
    <t>Фотосъемка родов (естественные роды)</t>
  </si>
  <si>
    <t>Удаление внутриматочной спирали ВМС( осложненное)</t>
  </si>
  <si>
    <t>Контроль билирубина,билитест (желтухи новорожденных)</t>
  </si>
  <si>
    <t>Прием (осмотр,консультация)акушера-гинеколога,врач Гирфанова Г.М.первичный прием+УЗИ женских половых органов трансвагинальным доступом</t>
  </si>
  <si>
    <t xml:space="preserve">Прием акушер-гинеколога повторный </t>
  </si>
  <si>
    <t>Фотосъемка родов (кесерево сечение)*</t>
  </si>
  <si>
    <t>Фотосъемка родов (естественные роды)*</t>
  </si>
  <si>
    <t>1.Биохимические исследования(по желанию пациента)</t>
  </si>
  <si>
    <t>Исследование уровня мочевины в крови</t>
  </si>
  <si>
    <t>1 анализ</t>
  </si>
  <si>
    <t>А09.05.017</t>
  </si>
  <si>
    <t>Исследование уровня аланин-трансаминазы в крови</t>
  </si>
  <si>
    <t>Исследование уровня аспарат-трансаминазы в крови</t>
  </si>
  <si>
    <t>А09.05.042</t>
  </si>
  <si>
    <t>А09.05.041</t>
  </si>
  <si>
    <t>Исследование уровня холестерина в крови</t>
  </si>
  <si>
    <t>Исследование уровня щелочной фосфатазы в крови</t>
  </si>
  <si>
    <t xml:space="preserve">Исследование уровня амилазы в крови </t>
  </si>
  <si>
    <t>Исследование уровня свободного и связанного  билирубина в крови</t>
  </si>
  <si>
    <t>Исследование уровня креатинина в крови</t>
  </si>
  <si>
    <t>Исследование уровня общего белка в крови</t>
  </si>
  <si>
    <t>А09.05.023</t>
  </si>
  <si>
    <t>А09.05.026</t>
  </si>
  <si>
    <t>А09.05.046</t>
  </si>
  <si>
    <t>А09.05.045</t>
  </si>
  <si>
    <t>А09.05.021</t>
  </si>
  <si>
    <t>А09.05.022</t>
  </si>
  <si>
    <t>А09.05.020</t>
  </si>
  <si>
    <t>А09.05.010</t>
  </si>
  <si>
    <t>2.Исследования мочи</t>
  </si>
  <si>
    <t xml:space="preserve"> Общий (клинический) анализ мочи (определение цвета, удельного веса, подсчет эритроцитов, лейкоцитов)</t>
  </si>
  <si>
    <t>А03.016.006</t>
  </si>
  <si>
    <t>Общий клинический анализ крови (лейкоциты, гемоглобин, СОЭ)</t>
  </si>
  <si>
    <t>Общий (клинический) анализ крови развернутый(эритроциты,лейкоциты, гемоглобин, СОЭ, лейкоформула,тромбоциты)</t>
  </si>
  <si>
    <t>3.Исследование крови</t>
  </si>
  <si>
    <t>А03.016.002</t>
  </si>
  <si>
    <t>А03.016.003</t>
  </si>
  <si>
    <t>Исследование времени свертывания крови</t>
  </si>
  <si>
    <t>Исследование времени кровотечения</t>
  </si>
  <si>
    <t>А12.05.014</t>
  </si>
  <si>
    <t>А12.05.015</t>
  </si>
  <si>
    <t xml:space="preserve">Взятие крови из пальца </t>
  </si>
  <si>
    <t>Взятие крови из вены</t>
  </si>
  <si>
    <t>А11.05.001</t>
  </si>
  <si>
    <t>А11.08.010.001</t>
  </si>
  <si>
    <t>Лабораторные исследования</t>
  </si>
  <si>
    <t>4.Забор биоматериала  для лабораторных исслелований</t>
  </si>
  <si>
    <t>Определение содержания " ревматоидного  фактора" в крови</t>
  </si>
  <si>
    <t>A12.06.015</t>
  </si>
  <si>
    <t>АСЛО ( антистрептолизин)</t>
  </si>
  <si>
    <t>A09.05.009</t>
  </si>
  <si>
    <t>Исследование уровня С-реактивного белка в сыворотке крови</t>
  </si>
  <si>
    <t>A09.28.027 </t>
  </si>
  <si>
    <t>Анализ мочи на диастазу</t>
  </si>
  <si>
    <t> A12.06.019</t>
  </si>
  <si>
    <t>6.Исследования кала</t>
  </si>
  <si>
    <t>Микроскопическое исследование кала на яйца и личинки гельминтов</t>
  </si>
  <si>
    <t>А26.19.010</t>
  </si>
  <si>
    <t>Копрологическое исследование</t>
  </si>
  <si>
    <t>А03.016.010</t>
  </si>
  <si>
    <t>Микроскопическое исследование кала на простейшие ( кал на лямблии)</t>
  </si>
  <si>
    <t>А26.19.011</t>
  </si>
  <si>
    <t> A26.01.017</t>
  </si>
  <si>
    <t>Анализ мочи по Нечипоренко </t>
  </si>
  <si>
    <t>B03.016.014</t>
  </si>
  <si>
    <t>Анализ мочи по Зимницкому</t>
  </si>
  <si>
    <t>Исследование на энтеробиоз (яйца остриц)</t>
  </si>
  <si>
    <t> A12.05.028</t>
  </si>
  <si>
    <t> A12.05.039</t>
  </si>
  <si>
    <t>3.Анестезиология и реаниматология</t>
  </si>
  <si>
    <t>Наркоз ингаляционный (Севоран)</t>
  </si>
  <si>
    <t>1 услуга</t>
  </si>
  <si>
    <t>A09.05.127</t>
  </si>
  <si>
    <t xml:space="preserve">Кальций (Ca) </t>
  </si>
  <si>
    <t>A09.05.032 </t>
  </si>
  <si>
    <t>Магний (Mg)</t>
  </si>
  <si>
    <t>Железо сывороточное(Fe)</t>
  </si>
  <si>
    <t>A09.05.033 </t>
  </si>
  <si>
    <t>Фосфор (Р)</t>
  </si>
  <si>
    <t>5.Иммунологические исследования( по желанию пациента)</t>
  </si>
  <si>
    <t>7.Коагулологические исследования</t>
  </si>
  <si>
    <t>В01.003.004.012</t>
  </si>
  <si>
    <t>Обрезание крайней плоти под общим наркозом (анестезиологический наркоз с препаратом севоран)</t>
  </si>
  <si>
    <t>Каудальная анестезия</t>
  </si>
  <si>
    <t>В01.003.005.007</t>
  </si>
  <si>
    <t>Общее обезболивание  при прерывание беременности до 12 недель (при наличии анализов)</t>
  </si>
  <si>
    <t>А05.26.001</t>
  </si>
  <si>
    <t xml:space="preserve">Электроретинография </t>
  </si>
  <si>
    <t>Ультразвуковое исследование  глазного яблока</t>
  </si>
  <si>
    <t>A04.26.002</t>
  </si>
  <si>
    <t>А 22.26.012</t>
  </si>
  <si>
    <t>1 сеанс</t>
  </si>
  <si>
    <t>В01.029.001</t>
  </si>
  <si>
    <t>Удаление вросшего ногтя с местной анестезией и перевязкой</t>
  </si>
  <si>
    <t>А16.01.027</t>
  </si>
  <si>
    <t>А03.26.008</t>
  </si>
  <si>
    <t>А19.23.003.010</t>
  </si>
  <si>
    <t>Эпидуральная анестезия в родах и раннем после родовом периоде (при отсутствии абсолютных показаний)</t>
  </si>
  <si>
    <t>Гистологическое исследование биопсийного материала и материала, полученного при хирургическом вмешательстве</t>
  </si>
  <si>
    <t>Пребывание в двухместной палате с дополнительными бытовыми услугами за 1 сутки (в хирургическом отделении)</t>
  </si>
  <si>
    <t xml:space="preserve">                                 ___________/А.А.Алиуллин/</t>
  </si>
  <si>
    <t>В01.003.001</t>
  </si>
  <si>
    <t>4.Обезболивание для лечения зубов</t>
  </si>
  <si>
    <t>В01.003.004.014</t>
  </si>
  <si>
    <t>Лечение зубов под "общим" наркозом, во сне (Севоран)первый час наркоза</t>
  </si>
  <si>
    <t>Осмотр (консультация)врачом-анестезиологом-реаниматологом первичный</t>
  </si>
  <si>
    <t>"___"____________  2023 г.</t>
  </si>
  <si>
    <t>__________А.А.Алиуллин</t>
  </si>
  <si>
    <t>___________/А.А.Алиуллин/</t>
  </si>
  <si>
    <t>"___" __________ 2023г.</t>
  </si>
  <si>
    <t>на 2023год</t>
  </si>
  <si>
    <t>Прейскурант  цен на платные медицинские услуги,</t>
  </si>
  <si>
    <t>на 2023 год</t>
  </si>
  <si>
    <t>Лечение зубов под "общим" наркозом, во сне (Севоран)первый час наркоза,анализы с консультацией  врачом-кардиологом,осмотр-анестезиологом-реаниматологом (дети  до 14 лет)</t>
  </si>
  <si>
    <t>Лечение зубов под "общим" наркозом, во сне (Севоран)первый час наркоза,анализы с консультацией  врачом-кардиологом,осмотр-анестезиологом-реаниматологом (дети старше  14 лет)</t>
  </si>
  <si>
    <t>Дарсонваль</t>
  </si>
  <si>
    <t>А17.01.007</t>
  </si>
  <si>
    <t>11.Акушерское отделение</t>
  </si>
  <si>
    <t>12.Физиотерапевтические услуги</t>
  </si>
  <si>
    <t>14.Функциональные исследования</t>
  </si>
  <si>
    <t>15.Лабораторные исследования (анализ)</t>
  </si>
  <si>
    <t>16. Анестезиология и реанимация</t>
  </si>
  <si>
    <t>17.Психотерапия</t>
  </si>
  <si>
    <t>18.Гистологическое исследование</t>
  </si>
  <si>
    <r>
      <t>Индивидуальное ведение беременности (III триместр)*</t>
    </r>
    <r>
      <rPr>
        <sz val="8"/>
        <color indexed="8"/>
        <rFont val="Times New Roman"/>
        <family val="1"/>
      </rPr>
      <t>если пациент впервые встает на учет по беременности</t>
    </r>
  </si>
  <si>
    <r>
      <t>Индивидуальное ведение беременности ( IIтриместр)*</t>
    </r>
    <r>
      <rPr>
        <sz val="8"/>
        <color indexed="8"/>
        <rFont val="Times New Roman"/>
        <family val="1"/>
      </rPr>
      <t>если пациент впервые встает на учет по беременности</t>
    </r>
  </si>
  <si>
    <t>Скрининг УЗИ плода с допплерографией в 3 триместре беременности (за одного плода)</t>
  </si>
  <si>
    <t>Скрининг  УЗИ плода с допплерографией в 1 триместре беременности (экспертный уровень )</t>
  </si>
  <si>
    <t>Скрининг УЗИ плода с допплерографией в 2 триместре беременности (за одного плода) экспертный уровень</t>
  </si>
  <si>
    <t>Скрининг УЗИ плода с допплерографией в 2 триместре беременности (за одного плода) экспертный уровень(многоплодная беременность)</t>
  </si>
  <si>
    <t>Скрининг  УЗИ плода в 1 триместре беременности</t>
  </si>
  <si>
    <t>ДНК Neisseria gonorrhoeae(гонококк)</t>
  </si>
  <si>
    <t>ДНК Trichomonas vaginalis (трихомониаза)</t>
  </si>
  <si>
    <t>А10.05.001</t>
  </si>
  <si>
    <t>А10.13.001</t>
  </si>
  <si>
    <t>Скрининг УЗИ плода 2-3 триместре беременности (экспертный уровень)</t>
  </si>
  <si>
    <t>Скрининг УЗИ плода в 2-3 триместре беременности (за одного плода)</t>
  </si>
  <si>
    <t>Доплерометрия плода сосудов (за один плод)</t>
  </si>
  <si>
    <t>1 к/д</t>
  </si>
  <si>
    <t>B01.010.003</t>
  </si>
  <si>
    <t xml:space="preserve">Обследование и лечение в хирургическом отделении круглосуточного стационара </t>
  </si>
  <si>
    <t>В01.026.001</t>
  </si>
  <si>
    <t>Консультативный прием врача терапевта</t>
  </si>
  <si>
    <t>Онкомаркер поджелудочной железы (СА 19-9)</t>
  </si>
  <si>
    <t>А09.05.201</t>
  </si>
  <si>
    <t>Исследование уровня ферритина в крови</t>
  </si>
  <si>
    <t>А09.05.076</t>
  </si>
  <si>
    <t>Ультразвуковое исследование органов брюшной полости (комплексное) с пробным завтраком</t>
  </si>
  <si>
    <t>В01.001.001</t>
  </si>
  <si>
    <t>Прием (осмотр,консультация) врача-акушер-гинеколога первичный</t>
  </si>
  <si>
    <t>Прием (осмотр,консультация) врача-акушер-гинеколога повторный</t>
  </si>
  <si>
    <t>В01.001.002</t>
  </si>
  <si>
    <t>Прием (осмотр,консультация) врача-акушер-гинеколога первичный (кмн Гирфанова Г.М.)</t>
  </si>
  <si>
    <t>Прием (осмотр, консультация) врача-неонатолога первичный  (Врач неонатолог-невролог высшей категории Ахиартдинова Ландыш Атласовна)</t>
  </si>
  <si>
    <t>Прием (осмотр,консультация)врача-невролога первичный (дети в возрасте до года)</t>
  </si>
  <si>
    <t>Исследование  уровня общего билирубина в крови (желтуха новорожденного)</t>
  </si>
  <si>
    <t>Искусственное прерывание беременности(аборт)</t>
  </si>
  <si>
    <t>А11.20.008.0001</t>
  </si>
  <si>
    <t>Раздельное диагностическое выскабливание полости матки</t>
  </si>
  <si>
    <t>В03.001.005</t>
  </si>
  <si>
    <t>Комплексная услуга по медикаментозному прерыванию беременности</t>
  </si>
  <si>
    <t>Искусственное прерывание беременности(аборт) (при наличии анализов)</t>
  </si>
  <si>
    <t>Искусственное прерывание беременности(аборт) (с местным обезболиванием и экспресс-обследованием)</t>
  </si>
  <si>
    <t>Ультразвуковое исследование матки и придатков трансабдоминальное</t>
  </si>
  <si>
    <t>Ультразвуковое исследование молочных желез</t>
  </si>
  <si>
    <t>Ультразвуковое исследование щитовидной железы и паращитовидных желез</t>
  </si>
  <si>
    <t>Ультразвуковое исследование почек</t>
  </si>
  <si>
    <t>Ультразвуковое исследование печени</t>
  </si>
  <si>
    <t>Ультразвуковое исследование поджелудочной железы</t>
  </si>
  <si>
    <t>Введение внутриматочного спирали( «ЮНОНА Био-Т» со стоимостью ВМС)</t>
  </si>
  <si>
    <t>Удаление внутриматочной спирали (  с общим наркозом (в условиях стационара)</t>
  </si>
  <si>
    <t>A11.20.011</t>
  </si>
  <si>
    <t>Введение,извлечение влагалищного поддерживающего коьца (пессария)</t>
  </si>
  <si>
    <t>Введение,извлечение влагалищного поддерживающего коьца (пессария))без материала)</t>
  </si>
  <si>
    <t>Гистероскопия</t>
  </si>
  <si>
    <t>А11.20.004.001</t>
  </si>
  <si>
    <t>Влагалищная биопсия радиоволновая</t>
  </si>
  <si>
    <t>Радиоволновая терапия шейки матки (аппарат Сургитрон)</t>
  </si>
  <si>
    <t>Удаление полипи женских половых органов</t>
  </si>
  <si>
    <t>Подготовка беременных к родам(1 триместр)</t>
  </si>
  <si>
    <t>Подготовка беременных к родам(2 триместр)</t>
  </si>
  <si>
    <t>Подготовка беременных к родам(3 триместр)</t>
  </si>
  <si>
    <r>
      <t>Подготовка беременных к родам ( IIтриместр)*</t>
    </r>
    <r>
      <rPr>
        <sz val="8"/>
        <color indexed="8"/>
        <rFont val="Times New Roman"/>
        <family val="1"/>
      </rPr>
      <t>если пациент впервые встает на учет по беременности</t>
    </r>
  </si>
  <si>
    <r>
      <t>Подготовка беременных к родам(III триместр)*</t>
    </r>
    <r>
      <rPr>
        <sz val="8"/>
        <color indexed="8"/>
        <rFont val="Times New Roman"/>
        <family val="1"/>
      </rPr>
      <t>если пациент впервые встает на учет по беременности</t>
    </r>
  </si>
  <si>
    <t>Внутривлагалищное импульсное электровоздействие при заболеваниях женских половых органов</t>
  </si>
  <si>
    <t>Воздействие электромагнитным излучением сантиметрового диапазона (СМВ-терапия</t>
  </si>
  <si>
    <t>Дарсонвализация кожи</t>
  </si>
  <si>
    <t>Воздействие синусоидальными модулированными токами (СМТ)</t>
  </si>
  <si>
    <t xml:space="preserve">Диадинамотерапия </t>
  </si>
  <si>
    <t>Общая магнитотерапия</t>
  </si>
  <si>
    <t>Ударно-волновая терапия</t>
  </si>
  <si>
    <t>A22.30.015</t>
  </si>
  <si>
    <t>Ультрафонофорез лекарственный</t>
  </si>
  <si>
    <t>А17.30.034</t>
  </si>
  <si>
    <t>А17.29.002</t>
  </si>
  <si>
    <t>Внутримышечное введение лекарственных препаратов</t>
  </si>
  <si>
    <t xml:space="preserve">Кардиотокография плода </t>
  </si>
  <si>
    <t>Взятие крови из периферической вены</t>
  </si>
  <si>
    <t>А11.12.009</t>
  </si>
  <si>
    <t>Получение влагалищного мазка</t>
  </si>
  <si>
    <t>Электрофорез  лекарственных препаратов при заболеваниях женских половых органов</t>
  </si>
  <si>
    <t>А17.20.002</t>
  </si>
  <si>
    <t>Определение антител к бледной трепонеме</t>
  </si>
  <si>
    <t>Определение основных групп по системе AB0 </t>
  </si>
  <si>
    <t>А12.05.006</t>
  </si>
  <si>
    <t xml:space="preserve">Исследование времени свертывания нестабилизированной крови </t>
  </si>
  <si>
    <t xml:space="preserve">Общий (клинический) анализ крови </t>
  </si>
  <si>
    <t>Исследование уровня антигена аденогенных раков Ca 125 в крови</t>
  </si>
  <si>
    <t>Исследование уровня опухолеассоциированного маркера  СА15-3 в крови</t>
  </si>
  <si>
    <t xml:space="preserve">Исследование уровня ракового  эмбрионального антигена в крови </t>
  </si>
  <si>
    <t>Определение антигена D системы резус (резус-фактор)</t>
  </si>
  <si>
    <t>Исследование уровня антигена адиногенных раков СА19-9  в крови</t>
  </si>
  <si>
    <t>Определение секреторного белка эпидидимиса человека 4(НЕ-4)в крови</t>
  </si>
  <si>
    <t>Активированное частичное тромбопластиновое время </t>
  </si>
  <si>
    <t>А12.05.039</t>
  </si>
  <si>
    <t>Определение протромбинового (тромбопластинового)времени в крови или в плазме</t>
  </si>
  <si>
    <t>Исследование уровня фибриногена в крови</t>
  </si>
  <si>
    <t>Активированное частичное тромбопластиновое время</t>
  </si>
  <si>
    <t>Определение концентрации Д-Димера в крови</t>
  </si>
  <si>
    <t>А09.05.051.001</t>
  </si>
  <si>
    <t>Исследование свойств сгустка крови</t>
  </si>
  <si>
    <t>Исследование уровня аланинаитнотрансаминазы в крови</t>
  </si>
  <si>
    <t>Исследование уровня аспартатаминотрансферазы в крови</t>
  </si>
  <si>
    <t>Общий (клинический)  анализ мочи</t>
  </si>
  <si>
    <t>Цитологическое исследование аспирата из полости матки</t>
  </si>
  <si>
    <t>Микроскопическое исследование влагалищных мазков</t>
  </si>
  <si>
    <t>А12.20.001</t>
  </si>
  <si>
    <t>А26.20.020</t>
  </si>
  <si>
    <t>Молекулярно-биологическое исследование отделяемого слизистых оболочек женских половых органов на хламидию трахоматис</t>
  </si>
  <si>
    <t>Молекулярно -биологическое исследование влагалищного  отделяемогона вирус паппиломы человека(18  тип)</t>
  </si>
  <si>
    <t>Молекулярно -биологическое исследование влагалищного  отделяемогона вирус паппиломы человека(16  тип)</t>
  </si>
  <si>
    <t>Молекулярно -биологическое исследование влагалищного  отделяемого слизистых оболочек женских половых органов на уреаплазмы</t>
  </si>
  <si>
    <t>Определение ДНК микоплазмы гениталиум (Mycoplasma genitalium) в отделяемом слизистых оболочек женских половых органов методом ПЦР</t>
  </si>
  <si>
    <t>A26.20.027.001</t>
  </si>
  <si>
    <t>А 26.20.032</t>
  </si>
  <si>
    <t>A26.06.045.003</t>
  </si>
  <si>
    <t>A26.06.022.002</t>
  </si>
  <si>
    <t>Определение антител класса М к цитомегаловирусу в крови</t>
  </si>
  <si>
    <t>Определение антител класса М к вирусу простого герпеса1 и 2 типов</t>
  </si>
  <si>
    <t>A26.08.004</t>
  </si>
  <si>
    <t>Микроскопическое исследование мазков с миндалин на гонококк</t>
  </si>
  <si>
    <t>A26.28.008</t>
  </si>
  <si>
    <t>Микроскопическое исследование осадка мочи на трихомонады</t>
  </si>
  <si>
    <t>Определение ДНК и типа вируса паппиломы человека высокого канцерогенного риска в отделяемом из цервикального канала методом ПЦР</t>
  </si>
  <si>
    <t>А26.20.020.002</t>
  </si>
  <si>
    <t xml:space="preserve">Определение РНК хламидии трахоматис (Chlamydia trachomatis) в отделяемом слизистых оболочек женских половых органов методом NASBA </t>
  </si>
  <si>
    <t xml:space="preserve">Определение антител класса M (IgM) к вирусу простого герпеса 1 и 2 типов (Herpes simplex virus types 1, 2) в крови </t>
  </si>
  <si>
    <t>А26.06.045.003</t>
  </si>
  <si>
    <t xml:space="preserve">Определение антител класса G (IgG) к вирусу простого герпеса 2 типа (Herpes simplex virus 2) в крови </t>
  </si>
  <si>
    <t>А26.06.045.002</t>
  </si>
  <si>
    <t xml:space="preserve">Определение антител класса M (IgM) к цитомегаловирусу (Cytomegalovirus) в крови </t>
  </si>
  <si>
    <t>А26.06.022.002</t>
  </si>
  <si>
    <t xml:space="preserve">Определение антител класса G (IgG) к цитомегаловирусу (Cytomegalovirus) в крови </t>
  </si>
  <si>
    <t xml:space="preserve">A26.06.022.001 </t>
  </si>
  <si>
    <t xml:space="preserve">Определение антител класса G (IgG) к вирусу краснухи (Rubella virus) в крови </t>
  </si>
  <si>
    <t xml:space="preserve">A26.06.071.001 </t>
  </si>
  <si>
    <t xml:space="preserve">Определение антител класса M (IgM) к вирусу краснухи (Rubella virus) в крови </t>
  </si>
  <si>
    <t>A26.06.071.002</t>
  </si>
  <si>
    <t>Определение антител класса M (IgM) к вирусу простого герпеса 1 и 2 типов (Herpes simplex virus types 1, 2) в крови</t>
  </si>
  <si>
    <t xml:space="preserve">A26.06.045.003 </t>
  </si>
  <si>
    <t>Определение антител класса G (IgG) к токсоплазме (Toxoplasma gondii) в крови</t>
  </si>
  <si>
    <t xml:space="preserve">A26.06.081.001 </t>
  </si>
  <si>
    <t>Определение антител класса M (IgM) к токсоплазме (Toxoplasma gondii) в крови</t>
  </si>
  <si>
    <t xml:space="preserve">A26.06.081.002 </t>
  </si>
  <si>
    <t>A12.05.007.002.</t>
  </si>
  <si>
    <t>Определение фенотипа антигенов эритроцитов системы MNS</t>
  </si>
  <si>
    <t xml:space="preserve">Исследование уровня лютеинизирующего гормона в сыворотке крови </t>
  </si>
  <si>
    <t xml:space="preserve">Исследование уровня фолликулостимулирующего гормона в сыворотке крови </t>
  </si>
  <si>
    <t xml:space="preserve">Исследование уровня пролактина в крови </t>
  </si>
  <si>
    <t>Исследование уровня хорионического гонадотропина (свободная бета-субъединица) в сыворотке крови</t>
  </si>
  <si>
    <t>Определение содержания антител к рецептору тиреотропного гормона (ТТГ) в крови</t>
  </si>
  <si>
    <t>Исследование уровня свободного тироксина (СТ4) сыворотки крови</t>
  </si>
  <si>
    <t xml:space="preserve">Определение содержания антител к рецептору тиреотропного гормона (ТТГ) в крови </t>
  </si>
  <si>
    <t xml:space="preserve">Исследование уровня общего трийодтиронина (Т3) в крови </t>
  </si>
  <si>
    <t>Исследование уровня альфа-фетопротеина в амниотической жидкости</t>
  </si>
  <si>
    <t xml:space="preserve">Исследование уровня общего тестостерона в крови </t>
  </si>
  <si>
    <t xml:space="preserve">A09.05.078 </t>
  </si>
  <si>
    <t xml:space="preserve">Исследование уровня прогестерона в крови </t>
  </si>
  <si>
    <t xml:space="preserve">A09.05.153 </t>
  </si>
  <si>
    <t xml:space="preserve">Исследование уровня общего кортизола в крови </t>
  </si>
  <si>
    <t xml:space="preserve">A09.05.135 </t>
  </si>
  <si>
    <t xml:space="preserve">Определение содержания антител к тиреопероксидазе в крови </t>
  </si>
  <si>
    <t xml:space="preserve">A12.06.045 </t>
  </si>
  <si>
    <t>Исследование уровня белка A, связанного с беременностью, в крови (PAPP-A)</t>
  </si>
  <si>
    <t xml:space="preserve">A09.05.161 </t>
  </si>
  <si>
    <t xml:space="preserve">Исследование уровня общего эстрадиола в крови </t>
  </si>
  <si>
    <t xml:space="preserve">A09.05.154 </t>
  </si>
  <si>
    <t xml:space="preserve">Исследование уровня свободного эстриола в крови </t>
  </si>
  <si>
    <t xml:space="preserve">Исследование уровня дегидроэпиандростерона сульфата в крови </t>
  </si>
  <si>
    <t>Определение плацентарного альфа-микроглобулина-1 (ПАМГ-1) в цервикальной слизи</t>
  </si>
  <si>
    <t xml:space="preserve">Исследование уровня антимюллерова гормона в крови </t>
  </si>
  <si>
    <t xml:space="preserve">A09.05.225 </t>
  </si>
  <si>
    <t xml:space="preserve">Микроскопическое исследование отделяемого женских половых органов на аэробные и факультативно-анаэробные микроорганизмы </t>
  </si>
  <si>
    <t>Микробиологическое (культуральное) исследование мочи на аэробные и факультативно-анаэробные условно-патогенные микроорганизмы</t>
  </si>
  <si>
    <t xml:space="preserve">A26.28.003 </t>
  </si>
  <si>
    <t>Микробиологическое (культуральное) исследование плевральной жидкости на аэробные и факультативно-анаэробные микроорганизмы</t>
  </si>
  <si>
    <t xml:space="preserve">A26.09.012 </t>
  </si>
  <si>
    <t>16.Психотерапия</t>
  </si>
  <si>
    <t>17.Гистологическое исследование</t>
  </si>
  <si>
    <t xml:space="preserve">Индивидуальное клинико-психологическое консультирование </t>
  </si>
  <si>
    <t>Коррекция нарушения двигательной функции при помощи биологической обратной связи</t>
  </si>
  <si>
    <t xml:space="preserve">A19.23.003 </t>
  </si>
  <si>
    <t xml:space="preserve">B01.045.011 </t>
  </si>
  <si>
    <t>Проведение судебно-гистологической экспертизы (исследования) биопсийного материала</t>
  </si>
  <si>
    <t>A26.06.082</t>
  </si>
  <si>
    <t>Определение антител классов M, G (IgM, IgG) к вирусу иммунодефицита человека ВИЧ-1 (Human immunodeficiency virus HIV 1) в крови</t>
  </si>
  <si>
    <t>A26.06.048</t>
  </si>
  <si>
    <t xml:space="preserve">B03.032.002 </t>
  </si>
  <si>
    <t xml:space="preserve">A04.12.024 </t>
  </si>
  <si>
    <t>Ультразвуковое скрининговое исследование при сроке беременности одиннадцатая-четырнадцатая недели по оценке антенатального развития плода с целью выявления хромосомных аномалий, пороков развития, рисков задержки роста плода, преждевременных родов, преэклампсии (скрининг I)</t>
  </si>
  <si>
    <t xml:space="preserve">Ультразвуковое исследование плода в III триместре беременности </t>
  </si>
  <si>
    <t xml:space="preserve">А04.30.001.007 </t>
  </si>
  <si>
    <t xml:space="preserve">Ультразвуковое исследование фолликулогенеза </t>
  </si>
  <si>
    <t>Прием (осмотр, консультация) врача-невролога первичный</t>
  </si>
  <si>
    <t>Прием (осмотр, консультация) врача-невролога повторный</t>
  </si>
  <si>
    <t xml:space="preserve">Прием (осмотр, консультация) врача-педиатра первичный </t>
  </si>
  <si>
    <t xml:space="preserve">B01.031.001 </t>
  </si>
  <si>
    <t xml:space="preserve">Медико-логопедическое исследование при дизартрии </t>
  </si>
  <si>
    <t>Медико-логопедическая процедура с использованием интерактивных информационных технологий</t>
  </si>
  <si>
    <t>Прием (осмотр, консультация) врача-травматолога-ортопеда первичный</t>
  </si>
  <si>
    <t xml:space="preserve">A04.22.001 </t>
  </si>
  <si>
    <t>Эхокардиография</t>
  </si>
  <si>
    <t xml:space="preserve">A04.10.002 </t>
  </si>
  <si>
    <t>Электронейростимуляция головного мозга</t>
  </si>
  <si>
    <t xml:space="preserve">Электроэнцефалография </t>
  </si>
  <si>
    <t xml:space="preserve">Ультразвуковое исследование мочевыводящих путей </t>
  </si>
  <si>
    <t xml:space="preserve">Ультразвуковое исследование органов мошонки </t>
  </si>
  <si>
    <t xml:space="preserve">Ультразвуковое исследование тазобедренного сустава </t>
  </si>
  <si>
    <t xml:space="preserve">Ультразвуковое исследование пищевода </t>
  </si>
  <si>
    <t xml:space="preserve">A04.16.004 </t>
  </si>
  <si>
    <t xml:space="preserve">Рефрактометрия </t>
  </si>
  <si>
    <t xml:space="preserve">Регистрация электрокардиограммы </t>
  </si>
  <si>
    <t xml:space="preserve">A05.10.006 </t>
  </si>
  <si>
    <t xml:space="preserve">Расшифровка, описание и интерпретация электрокардиографических данных </t>
  </si>
  <si>
    <t xml:space="preserve">A05.10.004 </t>
  </si>
  <si>
    <t xml:space="preserve">Холтеровское мониторирование сердечного ритма </t>
  </si>
  <si>
    <t>Суточное мониторирование артериального давления</t>
  </si>
  <si>
    <t>Тренировка с биологической обратной связью по электроэнцефалографии при заболеваниях центральной нервной системы и головного мозга</t>
  </si>
  <si>
    <t xml:space="preserve">Эзофагогастродуоденоскопия </t>
  </si>
  <si>
    <t>Рентгенография грудины (в одной проекции)</t>
  </si>
  <si>
    <t>Рентгенография грудины (в двух проекциях)</t>
  </si>
  <si>
    <t xml:space="preserve">Рентгенография позвоночника, специальные исследования и проекции </t>
  </si>
  <si>
    <t>Рентгенография грудины:</t>
  </si>
  <si>
    <t xml:space="preserve">Рентгенография придаточных пазух носа </t>
  </si>
  <si>
    <t>Описание и интерпретация рентгенографических изображений</t>
  </si>
  <si>
    <t xml:space="preserve">Рентгенография нижней части брюшной полости </t>
  </si>
  <si>
    <t>Рентгенография стопы (в двух проекциях)</t>
  </si>
  <si>
    <t>Рентгеноденситометрия поясничного отдела позвоночника (в двух проекциях)</t>
  </si>
  <si>
    <t>Рентгенография поясничного и крестцового отдела позвоночника(в двух проекциях)</t>
  </si>
  <si>
    <t>Рентгенография придаточных пазух носа с контрастированием</t>
  </si>
  <si>
    <t xml:space="preserve">A06.08.003.001 </t>
  </si>
  <si>
    <t xml:space="preserve">Рентгенография глазницы </t>
  </si>
  <si>
    <t xml:space="preserve">Рентгенография черепа тангенциальная </t>
  </si>
  <si>
    <t xml:space="preserve">A06.03.001 </t>
  </si>
  <si>
    <t xml:space="preserve">Рентгенография скуловой кости </t>
  </si>
  <si>
    <t xml:space="preserve">A06.03.001.002 </t>
  </si>
  <si>
    <t>A20.30.018.001</t>
  </si>
  <si>
    <t>Оксигенотерапия</t>
  </si>
  <si>
    <t>A20.30.026</t>
  </si>
  <si>
    <t>Лечебное плавание в бассейне</t>
  </si>
  <si>
    <t>A19.30.008</t>
  </si>
  <si>
    <t>Лечебное плавание в бассейне(грудничковый)</t>
  </si>
  <si>
    <t>Электрофорез импульсными токами</t>
  </si>
  <si>
    <t>Ультрафиолетовое облучение кожи</t>
  </si>
  <si>
    <t>Лазерстимуляция сетчатки (на  аппарате «Макдел» (1 сеанс на два глаза)</t>
  </si>
  <si>
    <t>Лазерстимуляция сетчатки (на аппарате «Визотроник (1 сеанс на два глаза)</t>
  </si>
  <si>
    <t>Электростимуляция (Транскраниальная микрополяризация)</t>
  </si>
  <si>
    <t>A17.30.035</t>
  </si>
  <si>
    <t>Вакцинация (ПЕНТАКСИМ ( вакцина для профилактики дифтерии и столбняка адсорбированная,коклюша и ацеллюлярная (бесклеточный компонент),полиомиелита инактивированная,инфекции,вызываемой Haemophilus influenzae тип b (Hib) коньюгированная)</t>
  </si>
  <si>
    <t>Вакцинация (ИНФАНРИКС ГЕКСА ( рекомбинатная вакцина для профилактики коклюша,дифтерии,столбняка,полиомиелита,гемофильной инфекции,вирусного гепатита В.)</t>
  </si>
  <si>
    <t xml:space="preserve"> Вакцинация ( Варилрикс против ветряной оспы)</t>
  </si>
  <si>
    <t>Вакцинация (Пневмовакс 23от  пневмококковой инфекции)</t>
  </si>
  <si>
    <t>Прием (осмотр, консультация) врача - детского хирурга первичный</t>
  </si>
  <si>
    <t>B01.010.001</t>
  </si>
  <si>
    <t>Удаление доброкачественных новообразований кожи (папилломы,бородавки под местным наркозом)</t>
  </si>
  <si>
    <t>Удаление доброкачественных новообразований подкожно-жировой клетчатки(Удаление гигромы под местным наркозом)</t>
  </si>
  <si>
    <t>A16.01.018</t>
  </si>
  <si>
    <t xml:space="preserve">Снятие послеоперационных швов </t>
  </si>
  <si>
    <t>A16.30.069</t>
  </si>
  <si>
    <t>A16.21.013</t>
  </si>
  <si>
    <t>Обрезание крайней плоти (анестезиологический наркоз с прапаратом Севоран)</t>
  </si>
  <si>
    <t>Оперативное лечение пупочной грыжи (пластика оболочек яичка при водянке)</t>
  </si>
  <si>
    <t>A16.30.002</t>
  </si>
  <si>
    <t>Оперативное лечение пупочной грыжи с использованием видеоэндоскопических технологий</t>
  </si>
  <si>
    <t>A16.30.002.001</t>
  </si>
  <si>
    <t>Грыжесечение при грыже белой линии живота (легкая форма)(пупочная грыжа)</t>
  </si>
  <si>
    <t>A16.30.004.001</t>
  </si>
  <si>
    <t>Низведение яичка</t>
  </si>
  <si>
    <t>A16.12.051</t>
  </si>
  <si>
    <t>Эндоваскулярная эмболизация сосудов ( при варикоцеле Мармара,по Палому)</t>
  </si>
  <si>
    <t>Эндоваскулярная эмболизация сосудов ( при варикоцеле лапароскопия)</t>
  </si>
  <si>
    <t>A16.01.027</t>
  </si>
  <si>
    <t>Удаление ногтевых пластинок(удаление вросшего ногтя с местной анестезией и перевязкой</t>
  </si>
  <si>
    <t>Комбинированный ингаляционный наркоз (в том числе с применением ксенона) (Севоран)</t>
  </si>
  <si>
    <t>Эпидуральная анестезия (Каудальная)</t>
  </si>
  <si>
    <t>Комбинированный ингаляционный наркоз (Лечение зубов под "общим" наркозом, во сне (Севоран)первый час наркоза)</t>
  </si>
  <si>
    <t>Комбинированный ингаляционный наркоз (Лечение зубов под "общим" наркозом, во сне (Севоран)первый час наркоза,анализы с консультацией  врачом-кардиологом,осмотр-анестезиологом-реаниматологом (дети старше  14 лет)</t>
  </si>
  <si>
    <t>Комбинированный ингаляционный наркоз(Лечение зубов под "общим" наркозом, во сне (Севоран)первый час наркоза,анализы с консультацией  врачом-кардиологом,осмотр-анестезиологом-реаниматологом (дети  до 14 лет)</t>
  </si>
  <si>
    <t>B01.015.001</t>
  </si>
  <si>
    <t>Прием (осмотр, консультация) врача - детского кардиолога первичный</t>
  </si>
  <si>
    <t>Прием (осмотр, консультация) врача - детского кардиолога повторный</t>
  </si>
  <si>
    <t>B01.015.004</t>
  </si>
  <si>
    <t>Прием (осмотр, консультация) врача-педиатра первичный</t>
  </si>
  <si>
    <t>A16.01.004</t>
  </si>
  <si>
    <t>Хирургическая обработка раны или инфицированной ткани(косметический шов)</t>
  </si>
  <si>
    <t xml:space="preserve"> </t>
  </si>
  <si>
    <t>Подготовка беременных к родам ("Индивидуальная подготовка к родам с сопровождением  и выбором врача с 36 недель беременности")</t>
  </si>
  <si>
    <t>Наложение повязки при нарушении целостности кожных покровов(Перевязка п/о больного)</t>
  </si>
  <si>
    <t>A15.01.001</t>
  </si>
  <si>
    <t>B01.010.001,А04.16.001</t>
  </si>
  <si>
    <t>Прием (осмотр, консультация) врача - детского хирурга первичный+Ультразвуковое исследование органов брюшной полости (комплексное)</t>
  </si>
  <si>
    <t>Комплексное исследование для пренатальной диагностики нарушений развития ребенка (внутриутробно)</t>
  </si>
  <si>
    <t>B03.032.002</t>
  </si>
  <si>
    <t>Ультразвуковое исследование плода при сроке беременности до тринадцати недель</t>
  </si>
  <si>
    <t>A04.30.001.001</t>
  </si>
  <si>
    <t>A04.30.001.003</t>
  </si>
  <si>
    <t>A04.30.008</t>
  </si>
  <si>
    <t>Ультразвуковое исследование шейки матки (УЗ-цервикометрия)</t>
  </si>
  <si>
    <t>A04.20.001.004</t>
  </si>
  <si>
    <t>Ультразвуковое исследование плода в режиме 3D+Ультразвуковая допплерография маточно-плацентарного кровотока 2,3 триместр</t>
  </si>
  <si>
    <r>
      <t xml:space="preserve">Ультразвуковое исследование плода в режиме </t>
    </r>
    <r>
      <rPr>
        <b/>
        <sz val="11"/>
        <rFont val="Times New Roman"/>
        <family val="1"/>
      </rPr>
      <t>3D</t>
    </r>
    <r>
      <rPr>
        <sz val="11"/>
        <rFont val="Times New Roman"/>
        <family val="1"/>
      </rPr>
      <t xml:space="preserve">  2,3 триместр</t>
    </r>
  </si>
  <si>
    <r>
      <t xml:space="preserve">Ультразвуковое исследование плода в режиме 3D </t>
    </r>
    <r>
      <rPr>
        <b/>
        <sz val="11"/>
        <rFont val="Times New Roman"/>
        <family val="1"/>
      </rPr>
      <t>многоплодной</t>
    </r>
    <r>
      <rPr>
        <sz val="11"/>
        <rFont val="Times New Roman"/>
        <family val="1"/>
      </rPr>
      <t xml:space="preserve"> беременности+Ультразвуковая допплерография маточно-плацентарного кровотока  </t>
    </r>
  </si>
  <si>
    <r>
      <t xml:space="preserve">Ультразвуковая </t>
    </r>
    <r>
      <rPr>
        <b/>
        <sz val="11"/>
        <rFont val="Times New Roman"/>
        <family val="1"/>
      </rPr>
      <t xml:space="preserve">допплерография </t>
    </r>
    <r>
      <rPr>
        <sz val="11"/>
        <rFont val="Times New Roman"/>
        <family val="1"/>
      </rPr>
      <t xml:space="preserve">маточно-плацентарного кровотока </t>
    </r>
  </si>
  <si>
    <t xml:space="preserve">Прием (осмотр,консультация) акушера-гинеколога,врач Гирфанова Г.М.первичный прием+УЗИ женских половых органов трансвагинальным доступом </t>
  </si>
  <si>
    <t>прием, исследование</t>
  </si>
  <si>
    <t>Раздельное диагностическое выскабливание полости матки(выскабливание матки с исследованием материала)</t>
  </si>
  <si>
    <t>Искусственное прерывание беременности( общее безболивание при  прерывание беременности до 12 недель (при наличии анализов)</t>
  </si>
  <si>
    <t>Искусственное прерывание беременности (прерывание беременности до 12 недель с местным обезболиванием и экспресс-обследованием)</t>
  </si>
  <si>
    <t>Ультразвуковое исследование плода при сроке беременности до 13 недель</t>
  </si>
  <si>
    <t>Ультразвуковое скрининговое исследование при сроке беременности одиннадцатая-четырнадцатая недели по оценке антенатального развития плода с целью выявления хромосомных аномалий, пороков развития, рисков задержки роста плода, преждевременных родов, преэклампсии (тримест I)</t>
  </si>
  <si>
    <t>A04.30.001.004</t>
  </si>
  <si>
    <t>Ультразвуковое скрининговое исследование при сроке беременности одиннадцатая - четырнадцатая недели по оценке антенатального развития плодов с целью выявления хромосомных аномалий, пороков развития, рисков задержки роста плода, преждевременных родов, преэклампсии при многоплодной беременности (скрининг I), на 1 плода</t>
  </si>
  <si>
    <t>A04.30.001.005</t>
  </si>
  <si>
    <t>Ультразвуковое скрининговое исследование при сроке беременности девятнадцатая - двадцать первая недели по оценке антенатального развития плода с целью выявления хромосомных аномалий, пороков развития, рисков задержки роста плода, преждевременных родов, преэклампсии (триместр II)</t>
  </si>
  <si>
    <t>A04.30.001.006</t>
  </si>
  <si>
    <t>Ультразвуковое скрининговое исследование при сроке беременности девятнадцатая - двадцать первая недели по оценке антенатального развития плодов с целью выявления хромосомных аномалий, пороков развития, рисков задержки роста плода, преждевременных родов, преэклампсии при многоплодной беременности (скрининг II),на 1 плода</t>
  </si>
  <si>
    <t>A04.30.001.008</t>
  </si>
  <si>
    <t>Ультразвуковое исследование плодов в III триместре многоплодной беременности,на 1 плода</t>
  </si>
  <si>
    <t>Ультразвуковое исследование плода в режиме 3D  2,3 триместр</t>
  </si>
  <si>
    <t xml:space="preserve">Ультразвуковое исследование плода в режиме 3D многоплодной беременности+Ультразвуковая допплерография маточно-плацентарного кровотока  </t>
  </si>
  <si>
    <t xml:space="preserve">Ультразвуковая допплерография маточно-плацентарного кровотока </t>
  </si>
  <si>
    <t>Ультразвуковое исследование фолликулогенеза (фолликулометрия)</t>
  </si>
  <si>
    <t>Введение внутриматочного спирали («ЮНОНА Био-Т» со стоимостью ВМС)</t>
  </si>
  <si>
    <t>Удаление внутриматочной спирали   (с общим наркозом в условиях стационара)</t>
  </si>
  <si>
    <t>Введение,извлечение влагалищного поддерживающего кольца (со стоимостью пессария)</t>
  </si>
  <si>
    <t>Введение,извлечение влагалищного поддерживающего кольца (пессария без материала)</t>
  </si>
  <si>
    <t>Влагалищная биопсия радиоволновая(Биопсия шейки матки радиоволновая)</t>
  </si>
  <si>
    <t>Радиоволновая терапия шейки матки (Лечение эрозии шейки матки радиоволновой терапии на аппарате "Сургитрон")</t>
  </si>
  <si>
    <t>Радиоволновая терапия шейки матки (аппарат "Сургитрон")</t>
  </si>
  <si>
    <t>Удаление полип женских половых органов</t>
  </si>
  <si>
    <r>
      <t>Подготовка беременных к родам (2 триместр)*</t>
    </r>
    <r>
      <rPr>
        <sz val="8"/>
        <color indexed="8"/>
        <rFont val="Times New Roman"/>
        <family val="1"/>
      </rPr>
      <t>если пациент впервые встает на учет по беременности</t>
    </r>
  </si>
  <si>
    <r>
      <t>Подготовка беременных к родам (3 триместр)*</t>
    </r>
    <r>
      <rPr>
        <sz val="8"/>
        <color indexed="8"/>
        <rFont val="Times New Roman"/>
        <family val="1"/>
      </rPr>
      <t>если пациент впервые встает на учет по беременности</t>
    </r>
  </si>
  <si>
    <t>Внутривлагалищное импульсное электровоздействие при заболеваниях женских половых органов(Андро-Гин)</t>
  </si>
  <si>
    <t>Воздействие электромагнитным излучением сантиметрового диапазона СМВ-терапия (КУФ 1 процедура)</t>
  </si>
  <si>
    <t>Воздействие электрическим полем ультравысокой частоты (Ультратон)</t>
  </si>
  <si>
    <t>Воздействие синусоидальными модулированными токами (СМТ)(Амплипульстерапия)</t>
  </si>
  <si>
    <t>Диадинамотерапия (ДДТ)</t>
  </si>
  <si>
    <t>Ударно-волновая терапия(УВЧ)</t>
  </si>
  <si>
    <t>Ударно-волновая терапия(Ультразвук)</t>
  </si>
  <si>
    <t>Ультрафонофорез лекарственный(УФО)</t>
  </si>
  <si>
    <t>Внутривенное введение лекарственных препаратов</t>
  </si>
  <si>
    <t>Определение антител к бледной трепонеме (экспресс-метод на сифилис)</t>
  </si>
  <si>
    <t>Определение основных групп по системе AB0 (группа крови+резус-фактор)</t>
  </si>
  <si>
    <t>Исследование уровня ракового  эмбрионального антигена в крови (РЭА)</t>
  </si>
  <si>
    <t>Комплексное исследование для пренатальной диагностики нарушений развития ребенка (внутриутробно)(10-13 недель: свободная β-субъединица ХГЧ, PAPP-A )</t>
  </si>
  <si>
    <t>Комплексное исследование для пренатальной диагностики нарушений развития ребенка (внутриутробно)(14-19 недель:общий ХГЧ, АФП, свободный эстриол)</t>
  </si>
  <si>
    <t>Активированное частичное тромбопластиновое время (АЧТВ)</t>
  </si>
  <si>
    <t>Определение протромбинового (тромбопластинового)времени в крови или в плазме( +МНО)</t>
  </si>
  <si>
    <t>Исследование свойств сгустка крови(Тромбодинамика)</t>
  </si>
  <si>
    <t>Микроскопическое исследование влагалищных мазков (на степень чистоты)</t>
  </si>
  <si>
    <t>Спермограмма (исследование  эякулята на антиспермальные антитела (MAR-тест)</t>
  </si>
  <si>
    <t>Спермограмма(исследованение,морфология по Крюгеру)</t>
  </si>
  <si>
    <t>Молекулярно -биологическое исследование влагалищного  отделяемого на вирус паппиломы человека(18  тип)</t>
  </si>
  <si>
    <t>Определение антител класса М к цитомегаловирусу в крови (ЦМВ)</t>
  </si>
  <si>
    <t>Определение ДНК и типа вируса паппиломы человека высокого канцерогенного риска в отделяемом из цервикального канала методом ПЦР(4 типа)</t>
  </si>
  <si>
    <t>Определение ДНК и типа вируса паппиломы человека высокого канцерогенного риска в отделяемом из цервикального канала методом ПЦР(21 типа)</t>
  </si>
  <si>
    <t>Определение фенотипа антигенов эритроцитов системы MNS (опред-е антител по АВО)</t>
  </si>
  <si>
    <t>Исследование уровня лютеинизирующего гормона в сыворотке крови (ЛГ)</t>
  </si>
  <si>
    <t>Исследование уровня фолликулостимулирующего гормона в сыворотке крови(ФСГ)</t>
  </si>
  <si>
    <t>Исследование уровня хорионического гонадотропина (свободная бета-субъединица) в сыворотке крови (ХГЧ)</t>
  </si>
  <si>
    <t xml:space="preserve">Определение содержания антител к рецептору тиреотропного гормона (ТГ) в крови </t>
  </si>
  <si>
    <t>Исследование уровня альфа-фетопротеина в амниотической жидкости (АФП)</t>
  </si>
  <si>
    <t>Определение содержания антител к тиреопероксидазе в крови (АКТПО)</t>
  </si>
  <si>
    <t xml:space="preserve">Исследование уровня дегидроэпиандростерона сульфата в крови (ДГЭА-С) </t>
  </si>
  <si>
    <t>Исследование уровня антимюллерова гормона в крови (АМГ)</t>
  </si>
  <si>
    <t>Микроскопическое исследование отделяемого женских половых органов на аэробные и факультативно-анаэробные микроорганизмы (мазок на чувствит-ть к а/б)</t>
  </si>
  <si>
    <t>Микробиологическое (культуральное) исследование плевральной жидкости на аэробные и факультативно-анаэробные микроорганизмы (Посев на флору)</t>
  </si>
  <si>
    <t>Микробиологическое (культуральное) исследование мочи на аэробные и факультативно-анаэробные условно-патогенные микроорганизмы(Посев мочи на флору)</t>
  </si>
  <si>
    <t>В04.014.004</t>
  </si>
  <si>
    <t xml:space="preserve">Вакцинация (против вируса папилломы человека Гардасил) </t>
  </si>
  <si>
    <t>Удаление доброкачественных новообразований кожи (папилломы,бородавки под  общим наркозом)</t>
  </si>
  <si>
    <t xml:space="preserve">Фотосъемка родов </t>
  </si>
  <si>
    <t>Пребывание в одноместной  палате с дополнительными бытовыми услугами за 1 сутки (в  акушерском отделении)</t>
  </si>
  <si>
    <t>на 2024 год</t>
  </si>
  <si>
    <t>на 2024 год.</t>
  </si>
  <si>
    <t>на 2024год</t>
  </si>
  <si>
    <t>Внутривенно-капельное введение лекарственных препаратов</t>
  </si>
  <si>
    <t>A20.30.024.006</t>
  </si>
  <si>
    <t>2.Ультразвуковые методы исследование</t>
  </si>
  <si>
    <t>3.Внутриматочная спираль (ВМС)</t>
  </si>
  <si>
    <t>4.Эндоскопические методы исследования</t>
  </si>
  <si>
    <t>5.Гистологические методы исследования</t>
  </si>
  <si>
    <t>6.Гистероскопические   методы  исследования</t>
  </si>
  <si>
    <t xml:space="preserve">7.Радиохирургическое лечение </t>
  </si>
  <si>
    <t>8.Удаление новообразований (удаление кист влагалища и шейки матки на  аппарате "Сургитрон")</t>
  </si>
  <si>
    <t>9.Программа ведения беременности</t>
  </si>
  <si>
    <t>10.Акушерское отделение</t>
  </si>
  <si>
    <t>11.Физиотерапевтические услуги</t>
  </si>
  <si>
    <t>12.Лечебные процедуры</t>
  </si>
  <si>
    <t>13.Функциональные исследования</t>
  </si>
  <si>
    <t>14.Лабораторные исследования (анализ)</t>
  </si>
  <si>
    <t>15.Психотерапия</t>
  </si>
  <si>
    <t>16.Гистологическое исследование</t>
  </si>
  <si>
    <t>17.Вакцинация</t>
  </si>
  <si>
    <t xml:space="preserve">                                          Прейскурант цен на платные медицинские услуги</t>
  </si>
  <si>
    <t xml:space="preserve">                   оказываемые  ГАУЗ "Альметьевская детская городская больница  с перинатальным центром"</t>
  </si>
  <si>
    <t xml:space="preserve">                                                                                       на 2024 год</t>
  </si>
  <si>
    <t>3.Функциональная диагностика</t>
  </si>
  <si>
    <t xml:space="preserve">                  4.Методы визуального исследования органов</t>
  </si>
  <si>
    <t>5.Рентгенологические исследования</t>
  </si>
  <si>
    <t>6.Рентгенологические исследования брюшной полости</t>
  </si>
  <si>
    <t>7.Лучевая диагностика заболеваний опорно-двигательного аппарата</t>
  </si>
  <si>
    <t>8.Рентгенологические исследования костно-суставной системы</t>
  </si>
  <si>
    <t>9.Физиолечение, электролечение</t>
  </si>
  <si>
    <t xml:space="preserve">10.Вакцинация </t>
  </si>
  <si>
    <t>А06.03.026</t>
  </si>
  <si>
    <t>Прием (осмотр, консультация) врача-педиатра повторный</t>
  </si>
  <si>
    <t xml:space="preserve">B01.031.002 </t>
  </si>
  <si>
    <t>"09" января   2024 г.</t>
  </si>
  <si>
    <t>"09" января  2024 г.</t>
  </si>
  <si>
    <t>"09" января  2024г.</t>
  </si>
  <si>
    <t>"09" января 2024г.</t>
  </si>
  <si>
    <t xml:space="preserve">                                                "09" января  2024г.</t>
  </si>
  <si>
    <t>Пребывание в одноместной  палате с дополнительными бытовыми услугами за 1 сутки (включающее пребывание взрослого с ребенком)</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</si>
</sst>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0.00&quot;р.&quot;"/>
    <numFmt numFmtId="174" formatCode="000000"/>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d/m;@"/>
    <numFmt numFmtId="181" formatCode="mmm/yyyy"/>
    <numFmt numFmtId="182" formatCode="[$-409]h:mm\ AM/PM;@"/>
    <numFmt numFmtId="183" formatCode="d/m/yy;@"/>
    <numFmt numFmtId="184" formatCode="0.0"/>
    <numFmt numFmtId="185" formatCode="0.000"/>
  </numFmts>
  <fonts count="137">
    <font>
      <sz val="10"/>
      <name val="Arial Cyr"/>
      <family val="0"/>
    </font>
    <font>
      <b/>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b/>
      <sz val="9"/>
      <name val="Times New Roman"/>
      <family val="1"/>
    </font>
    <font>
      <b/>
      <sz val="10"/>
      <name val="Times New Roman"/>
      <family val="1"/>
    </font>
    <font>
      <sz val="8"/>
      <name val="Times New Roman"/>
      <family val="1"/>
    </font>
    <font>
      <b/>
      <sz val="8"/>
      <name val="Times New Roman"/>
      <family val="1"/>
    </font>
    <font>
      <sz val="12"/>
      <name val="Times New Roman"/>
      <family val="1"/>
    </font>
    <font>
      <b/>
      <sz val="12"/>
      <name val="Times New Roman"/>
      <family val="1"/>
    </font>
    <font>
      <sz val="11"/>
      <name val="Times New Roman"/>
      <family val="1"/>
    </font>
    <font>
      <b/>
      <sz val="11"/>
      <name val="Times New Roman"/>
      <family val="1"/>
    </font>
    <font>
      <sz val="11"/>
      <name val="Arial Cyr"/>
      <family val="0"/>
    </font>
    <font>
      <sz val="8"/>
      <name val="Tahoma"/>
      <family val="2"/>
    </font>
    <font>
      <b/>
      <sz val="8"/>
      <name val="Tahoma"/>
      <family val="2"/>
    </font>
    <font>
      <sz val="9"/>
      <name val="Arial Cyr"/>
      <family val="0"/>
    </font>
    <font>
      <sz val="6"/>
      <name val="Times New Roman"/>
      <family val="1"/>
    </font>
    <font>
      <sz val="14"/>
      <name val="Times New Roman"/>
      <family val="1"/>
    </font>
    <font>
      <sz val="14"/>
      <name val="Arial Cyr"/>
      <family val="0"/>
    </font>
    <font>
      <b/>
      <sz val="14"/>
      <name val="Times New Roman"/>
      <family val="1"/>
    </font>
    <font>
      <b/>
      <sz val="11"/>
      <name val="Arial Cyr"/>
      <family val="0"/>
    </font>
    <font>
      <sz val="8"/>
      <color indexed="8"/>
      <name val="Times New Roman"/>
      <family val="1"/>
    </font>
    <font>
      <sz val="11"/>
      <name val="Calibri"/>
      <family val="2"/>
    </font>
    <font>
      <sz val="12"/>
      <name val="Arial Narrow"/>
      <family val="2"/>
    </font>
    <font>
      <sz val="10.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indexed="8"/>
      <name val="Times New Roman"/>
      <family val="1"/>
    </font>
    <font>
      <b/>
      <sz val="11"/>
      <color indexed="8"/>
      <name val="Times New Roman"/>
      <family val="1"/>
    </font>
    <font>
      <sz val="11"/>
      <color indexed="63"/>
      <name val="Times New Roman"/>
      <family val="1"/>
    </font>
    <font>
      <sz val="14"/>
      <color indexed="8"/>
      <name val="Times New Roman"/>
      <family val="1"/>
    </font>
    <font>
      <b/>
      <sz val="14"/>
      <color indexed="8"/>
      <name val="Times New Roman"/>
      <family val="1"/>
    </font>
    <font>
      <sz val="14"/>
      <color indexed="63"/>
      <name val="Times New Roman"/>
      <family val="1"/>
    </font>
    <font>
      <sz val="12"/>
      <color indexed="23"/>
      <name val="KievitPro-Regular"/>
      <family val="0"/>
    </font>
    <font>
      <sz val="10"/>
      <color indexed="63"/>
      <name val="CenturyGothic-Regular"/>
      <family val="0"/>
    </font>
    <font>
      <sz val="11"/>
      <color indexed="8"/>
      <name val="Times New Roman"/>
      <family val="1"/>
    </font>
    <font>
      <sz val="11"/>
      <color indexed="63"/>
      <name val="Traditional Arabic"/>
      <family val="1"/>
    </font>
    <font>
      <sz val="11"/>
      <color indexed="56"/>
      <name val="Times New Roman"/>
      <family val="1"/>
    </font>
    <font>
      <sz val="12"/>
      <color indexed="8"/>
      <name val="Times New Roman"/>
      <family val="1"/>
    </font>
    <font>
      <sz val="11"/>
      <color indexed="10"/>
      <name val="Times New Roman"/>
      <family val="1"/>
    </font>
    <font>
      <sz val="10"/>
      <color indexed="63"/>
      <name val="Times New Roman"/>
      <family val="1"/>
    </font>
    <font>
      <sz val="12"/>
      <color indexed="8"/>
      <name val="Times New Roman"/>
      <family val="1"/>
    </font>
    <font>
      <sz val="12"/>
      <color indexed="63"/>
      <name val="Times New Roman"/>
      <family val="1"/>
    </font>
    <font>
      <b/>
      <sz val="12"/>
      <color indexed="8"/>
      <name val="Times New Roman"/>
      <family val="1"/>
    </font>
    <font>
      <sz val="12"/>
      <color indexed="23"/>
      <name val="Times New Roman"/>
      <family val="1"/>
    </font>
    <font>
      <sz val="12"/>
      <color indexed="56"/>
      <name val="Times New Roman"/>
      <family val="1"/>
    </font>
    <font>
      <sz val="11"/>
      <color indexed="56"/>
      <name val="Times New Roman"/>
      <family val="1"/>
    </font>
    <font>
      <sz val="13"/>
      <color indexed="63"/>
      <name val="Times New Roman"/>
      <family val="1"/>
    </font>
    <font>
      <sz val="11"/>
      <color indexed="8"/>
      <name val="Arial Narrow"/>
      <family val="2"/>
    </font>
    <font>
      <sz val="10"/>
      <color indexed="8"/>
      <name val="Times New Roman"/>
      <family val="1"/>
    </font>
    <font>
      <sz val="10.5"/>
      <color indexed="8"/>
      <name val="Times New Roman"/>
      <family val="1"/>
    </font>
    <fon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sz val="11"/>
      <color rgb="FF000000"/>
      <name val="Times New Roman"/>
      <family val="1"/>
    </font>
    <font>
      <sz val="8"/>
      <color theme="1"/>
      <name val="Times New Roman"/>
      <family val="1"/>
    </font>
    <font>
      <sz val="11"/>
      <color rgb="FF333333"/>
      <name val="Times New Roman"/>
      <family val="1"/>
    </font>
    <font>
      <sz val="14"/>
      <color theme="1"/>
      <name val="Times New Roman"/>
      <family val="1"/>
    </font>
    <font>
      <b/>
      <sz val="14"/>
      <color theme="1"/>
      <name val="Times New Roman"/>
      <family val="1"/>
    </font>
    <font>
      <sz val="14"/>
      <color rgb="FF4A4A4A"/>
      <name val="Times New Roman"/>
      <family val="1"/>
    </font>
    <font>
      <sz val="11"/>
      <color rgb="FF2C2C2C"/>
      <name val="Times New Roman"/>
      <family val="1"/>
    </font>
    <font>
      <sz val="12"/>
      <color rgb="FF666666"/>
      <name val="KievitPro-Regular"/>
      <family val="0"/>
    </font>
    <font>
      <sz val="11"/>
      <color rgb="FF3E3E3E"/>
      <name val="Times New Roman"/>
      <family val="1"/>
    </font>
    <font>
      <sz val="11"/>
      <color rgb="FF4A4A4A"/>
      <name val="Times New Roman"/>
      <family val="1"/>
    </font>
    <font>
      <sz val="11"/>
      <color rgb="FF2D2D2D"/>
      <name val="Times New Roman"/>
      <family val="1"/>
    </font>
    <font>
      <sz val="10"/>
      <color rgb="FF1F1F1F"/>
      <name val="CenturyGothic-Regular"/>
      <family val="0"/>
    </font>
    <font>
      <sz val="11"/>
      <color theme="1"/>
      <name val="Times New Roman"/>
      <family val="1"/>
    </font>
    <font>
      <sz val="11"/>
      <color rgb="FF2E2E2E"/>
      <name val="Times New Roman"/>
      <family val="1"/>
    </font>
    <font>
      <sz val="11"/>
      <color rgb="FF222222"/>
      <name val="Traditional Arabic"/>
      <family val="1"/>
    </font>
    <font>
      <sz val="11"/>
      <color rgb="FF3D3F55"/>
      <name val="Times New Roman"/>
      <family val="1"/>
    </font>
    <font>
      <sz val="11"/>
      <color rgb="FF323232"/>
      <name val="Times New Roman"/>
      <family val="1"/>
    </font>
    <font>
      <sz val="11"/>
      <color rgb="FF13353F"/>
      <name val="Times New Roman"/>
      <family val="1"/>
    </font>
    <font>
      <sz val="12"/>
      <color rgb="FF000000"/>
      <name val="Times New Roman"/>
      <family val="1"/>
    </font>
    <font>
      <sz val="11"/>
      <color rgb="FF212529"/>
      <name val="Times New Roman"/>
      <family val="1"/>
    </font>
    <font>
      <sz val="12"/>
      <color rgb="FF010101"/>
      <name val="Times New Roman"/>
      <family val="1"/>
    </font>
    <font>
      <sz val="11"/>
      <color rgb="FFFF0000"/>
      <name val="Times New Roman"/>
      <family val="1"/>
    </font>
    <font>
      <sz val="10"/>
      <color rgb="FF1F1F1F"/>
      <name val="Times New Roman"/>
      <family val="1"/>
    </font>
    <font>
      <sz val="12"/>
      <color theme="1"/>
      <name val="Times New Roman"/>
      <family val="1"/>
    </font>
    <font>
      <sz val="12"/>
      <color rgb="FF333333"/>
      <name val="Times New Roman"/>
      <family val="1"/>
    </font>
    <font>
      <sz val="12"/>
      <color theme="1"/>
      <name val="Times New Roman"/>
      <family val="1"/>
    </font>
    <font>
      <sz val="12"/>
      <color rgb="FF151515"/>
      <name val="Times New Roman"/>
      <family val="1"/>
    </font>
    <font>
      <b/>
      <sz val="12"/>
      <color theme="1"/>
      <name val="Times New Roman"/>
      <family val="1"/>
    </font>
    <font>
      <sz val="12"/>
      <color rgb="FF58595E"/>
      <name val="Times New Roman"/>
      <family val="1"/>
    </font>
    <font>
      <sz val="12"/>
      <color rgb="FF2C2C2C"/>
      <name val="Times New Roman"/>
      <family val="1"/>
    </font>
    <font>
      <sz val="12"/>
      <color rgb="FF13353F"/>
      <name val="Times New Roman"/>
      <family val="1"/>
    </font>
    <font>
      <sz val="14"/>
      <color rgb="FF000000"/>
      <name val="Times New Roman"/>
      <family val="1"/>
    </font>
    <font>
      <sz val="11"/>
      <color rgb="FF4D5156"/>
      <name val="Times New Roman"/>
      <family val="1"/>
    </font>
    <font>
      <sz val="12"/>
      <color rgb="FF040C28"/>
      <name val="Times New Roman"/>
      <family val="1"/>
    </font>
    <font>
      <sz val="11"/>
      <color rgb="FF444444"/>
      <name val="Times New Roman"/>
      <family val="1"/>
    </font>
    <font>
      <sz val="11"/>
      <color rgb="FF040C28"/>
      <name val="Times New Roman"/>
      <family val="1"/>
    </font>
    <font>
      <sz val="11"/>
      <color rgb="FF040C28"/>
      <name val="Times New Roman"/>
      <family val="1"/>
    </font>
    <font>
      <sz val="13"/>
      <color rgb="FF444444"/>
      <name val="Times New Roman"/>
      <family val="1"/>
    </font>
    <font>
      <sz val="11"/>
      <color rgb="FF404E55"/>
      <name val="Times New Roman"/>
      <family val="1"/>
    </font>
    <font>
      <sz val="11"/>
      <color theme="1"/>
      <name val="Arial Narrow"/>
      <family val="2"/>
    </font>
    <font>
      <sz val="10"/>
      <color theme="1"/>
      <name val="Times New Roman"/>
      <family val="1"/>
    </font>
    <font>
      <sz val="10.5"/>
      <color theme="1"/>
      <name val="Times New Roman"/>
      <family val="1"/>
    </font>
    <font>
      <sz val="11"/>
      <color rgb="FF202124"/>
      <name val="Times New Roman"/>
      <family val="1"/>
    </font>
    <font>
      <b/>
      <sz val="11"/>
      <color rgb="FF000000"/>
      <name val="Times New Roman"/>
      <family val="1"/>
    </font>
    <font>
      <sz val="7"/>
      <color theme="1"/>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7" borderId="2" applyNumberFormat="0" applyAlignment="0" applyProtection="0"/>
    <xf numFmtId="0" fontId="7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28" borderId="7" applyNumberFormat="0" applyAlignment="0" applyProtection="0"/>
    <xf numFmtId="0" fontId="81" fillId="0" borderId="0" applyNumberFormat="0" applyFill="0" applyBorder="0" applyAlignment="0" applyProtection="0"/>
    <xf numFmtId="0" fontId="82"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83" fillId="30" borderId="0" applyNumberFormat="0" applyBorder="0" applyAlignment="0" applyProtection="0"/>
    <xf numFmtId="0" fontId="8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7" fillId="32" borderId="0" applyNumberFormat="0" applyBorder="0" applyAlignment="0" applyProtection="0"/>
  </cellStyleXfs>
  <cellXfs count="644">
    <xf numFmtId="0" fontId="0" fillId="0" borderId="0" xfId="0" applyAlignment="1">
      <alignment/>
    </xf>
    <xf numFmtId="0" fontId="0" fillId="0" borderId="0" xfId="0" applyBorder="1" applyAlignment="1">
      <alignment/>
    </xf>
    <xf numFmtId="0" fontId="6" fillId="0" borderId="0" xfId="0" applyFont="1" applyBorder="1" applyAlignment="1">
      <alignment horizontal="right"/>
    </xf>
    <xf numFmtId="0" fontId="5" fillId="0" borderId="0" xfId="0" applyFont="1" applyBorder="1" applyAlignment="1">
      <alignment/>
    </xf>
    <xf numFmtId="0" fontId="6" fillId="0" borderId="0" xfId="0" applyFont="1" applyBorder="1" applyAlignment="1">
      <alignment/>
    </xf>
    <xf numFmtId="0" fontId="8" fillId="0" borderId="0" xfId="0" applyFont="1" applyBorder="1" applyAlignment="1">
      <alignment horizontal="center" vertical="justify" wrapText="1"/>
    </xf>
    <xf numFmtId="49" fontId="5" fillId="0" borderId="0" xfId="0" applyNumberFormat="1" applyFont="1" applyBorder="1" applyAlignment="1">
      <alignment horizontal="center"/>
    </xf>
    <xf numFmtId="0" fontId="9" fillId="0" borderId="0" xfId="0" applyFont="1" applyAlignment="1">
      <alignment/>
    </xf>
    <xf numFmtId="0" fontId="9" fillId="0" borderId="0" xfId="0" applyFont="1" applyBorder="1" applyAlignment="1">
      <alignment/>
    </xf>
    <xf numFmtId="0" fontId="6" fillId="0" borderId="0" xfId="0" applyFont="1" applyAlignment="1">
      <alignment/>
    </xf>
    <xf numFmtId="0" fontId="10" fillId="0" borderId="0" xfId="0" applyFont="1" applyAlignment="1">
      <alignment/>
    </xf>
    <xf numFmtId="0" fontId="12" fillId="0" borderId="10" xfId="0" applyFont="1" applyBorder="1" applyAlignment="1">
      <alignment horizontal="center" vertical="justify"/>
    </xf>
    <xf numFmtId="0" fontId="12" fillId="0" borderId="10" xfId="0" applyFont="1" applyBorder="1" applyAlignment="1">
      <alignment horizontal="center" vertical="justify" wrapText="1"/>
    </xf>
    <xf numFmtId="0" fontId="1" fillId="0" borderId="0" xfId="0" applyFont="1" applyAlignment="1">
      <alignment horizontal="right" wrapText="1"/>
    </xf>
    <xf numFmtId="0" fontId="1" fillId="0" borderId="0" xfId="0" applyFont="1" applyAlignment="1">
      <alignment wrapText="1"/>
    </xf>
    <xf numFmtId="0" fontId="13" fillId="0" borderId="10" xfId="0" applyFont="1" applyBorder="1" applyAlignment="1">
      <alignment/>
    </xf>
    <xf numFmtId="0" fontId="13" fillId="0" borderId="10" xfId="0" applyFont="1" applyBorder="1" applyAlignment="1">
      <alignment horizontal="center"/>
    </xf>
    <xf numFmtId="0" fontId="13" fillId="0" borderId="10" xfId="0" applyFont="1" applyBorder="1" applyAlignment="1">
      <alignment wrapText="1"/>
    </xf>
    <xf numFmtId="0" fontId="13" fillId="0" borderId="10" xfId="0" applyFont="1" applyBorder="1" applyAlignment="1">
      <alignment horizontal="left" wrapText="1"/>
    </xf>
    <xf numFmtId="0" fontId="13" fillId="0" borderId="10" xfId="0" applyFont="1" applyBorder="1" applyAlignment="1">
      <alignment wrapText="1" shrinkToFit="1"/>
    </xf>
    <xf numFmtId="0" fontId="15" fillId="0" borderId="0" xfId="0" applyFont="1" applyAlignment="1">
      <alignment/>
    </xf>
    <xf numFmtId="0" fontId="14" fillId="0" borderId="0" xfId="0" applyFont="1" applyAlignment="1">
      <alignment horizontal="center"/>
    </xf>
    <xf numFmtId="0" fontId="14" fillId="0" borderId="0" xfId="0" applyFont="1" applyBorder="1" applyAlignment="1">
      <alignment horizontal="center"/>
    </xf>
    <xf numFmtId="0" fontId="13" fillId="0" borderId="11" xfId="0" applyFont="1" applyBorder="1" applyAlignment="1">
      <alignment/>
    </xf>
    <xf numFmtId="0" fontId="13" fillId="0" borderId="11" xfId="0" applyFont="1" applyBorder="1" applyAlignment="1">
      <alignment horizontal="center"/>
    </xf>
    <xf numFmtId="0" fontId="11" fillId="0" borderId="10" xfId="0" applyFont="1" applyBorder="1" applyAlignment="1">
      <alignment vertical="top" wrapText="1"/>
    </xf>
    <xf numFmtId="0" fontId="13" fillId="0" borderId="10" xfId="0" applyFont="1" applyBorder="1" applyAlignment="1">
      <alignment vertical="top" wrapText="1"/>
    </xf>
    <xf numFmtId="0" fontId="5" fillId="0" borderId="0" xfId="0" applyFont="1" applyFill="1" applyAlignment="1">
      <alignment wrapText="1"/>
    </xf>
    <xf numFmtId="0" fontId="13" fillId="0" borderId="10" xfId="0" applyFont="1" applyFill="1" applyBorder="1" applyAlignment="1">
      <alignment horizontal="center"/>
    </xf>
    <xf numFmtId="0" fontId="13" fillId="0" borderId="10" xfId="0" applyFont="1" applyFill="1" applyBorder="1" applyAlignment="1">
      <alignment wrapText="1"/>
    </xf>
    <xf numFmtId="0" fontId="7" fillId="0" borderId="0" xfId="0" applyFont="1" applyFill="1" applyAlignment="1">
      <alignment horizontal="left" wrapText="1"/>
    </xf>
    <xf numFmtId="0" fontId="5" fillId="0" borderId="0" xfId="0" applyFont="1" applyFill="1" applyAlignment="1">
      <alignment/>
    </xf>
    <xf numFmtId="0" fontId="5" fillId="0" borderId="0" xfId="0" applyFont="1" applyFill="1" applyAlignment="1">
      <alignment horizontal="left" wrapText="1"/>
    </xf>
    <xf numFmtId="0" fontId="5" fillId="0" borderId="0" xfId="0" applyFont="1" applyFill="1" applyBorder="1" applyAlignment="1">
      <alignment wrapText="1"/>
    </xf>
    <xf numFmtId="0" fontId="5" fillId="0" borderId="10" xfId="0" applyFont="1" applyFill="1" applyBorder="1" applyAlignment="1">
      <alignment/>
    </xf>
    <xf numFmtId="1" fontId="5" fillId="0" borderId="10" xfId="0" applyNumberFormat="1" applyFont="1" applyFill="1" applyBorder="1" applyAlignment="1">
      <alignment horizontal="center"/>
    </xf>
    <xf numFmtId="0" fontId="5" fillId="0" borderId="10" xfId="0" applyFont="1" applyFill="1" applyBorder="1" applyAlignment="1">
      <alignment horizontal="center"/>
    </xf>
    <xf numFmtId="0" fontId="5" fillId="0" borderId="10" xfId="0" applyFont="1" applyFill="1" applyBorder="1" applyAlignment="1">
      <alignment wrapText="1"/>
    </xf>
    <xf numFmtId="180" fontId="5" fillId="0" borderId="10" xfId="0" applyNumberFormat="1" applyFont="1" applyFill="1" applyBorder="1" applyAlignment="1">
      <alignment horizontal="right"/>
    </xf>
    <xf numFmtId="0" fontId="7" fillId="0" borderId="10" xfId="0" applyFont="1" applyFill="1" applyBorder="1" applyAlignment="1">
      <alignment horizontal="center" wrapText="1"/>
    </xf>
    <xf numFmtId="180" fontId="7" fillId="0" borderId="10" xfId="0" applyNumberFormat="1" applyFont="1" applyFill="1" applyBorder="1" applyAlignment="1">
      <alignment horizontal="center" wrapText="1"/>
    </xf>
    <xf numFmtId="0" fontId="5" fillId="0" borderId="11" xfId="0" applyFont="1" applyFill="1" applyBorder="1" applyAlignment="1">
      <alignment horizontal="center"/>
    </xf>
    <xf numFmtId="0" fontId="5" fillId="0" borderId="10" xfId="0" applyFont="1" applyFill="1" applyBorder="1" applyAlignment="1">
      <alignment horizontal="center"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xf>
    <xf numFmtId="0" fontId="5" fillId="0" borderId="11" xfId="0" applyFont="1" applyFill="1" applyBorder="1" applyAlignment="1">
      <alignment vertical="top" wrapText="1"/>
    </xf>
    <xf numFmtId="49" fontId="5" fillId="0" borderId="11" xfId="0" applyNumberFormat="1" applyFont="1" applyFill="1" applyBorder="1" applyAlignment="1">
      <alignment/>
    </xf>
    <xf numFmtId="49" fontId="5" fillId="0" borderId="10" xfId="0" applyNumberFormat="1" applyFont="1" applyFill="1" applyBorder="1" applyAlignment="1">
      <alignment horizontal="right"/>
    </xf>
    <xf numFmtId="180" fontId="5" fillId="0" borderId="10" xfId="0" applyNumberFormat="1" applyFont="1" applyFill="1" applyBorder="1" applyAlignment="1">
      <alignment/>
    </xf>
    <xf numFmtId="49" fontId="5" fillId="0" borderId="10" xfId="0" applyNumberFormat="1" applyFont="1" applyFill="1" applyBorder="1" applyAlignment="1">
      <alignment horizontal="right" wrapText="1"/>
    </xf>
    <xf numFmtId="0" fontId="5" fillId="0" borderId="10" xfId="0" applyFont="1" applyFill="1" applyBorder="1" applyAlignment="1">
      <alignment horizontal="left" vertical="top" wrapText="1"/>
    </xf>
    <xf numFmtId="0" fontId="5" fillId="0" borderId="10" xfId="0" applyFont="1" applyFill="1" applyBorder="1" applyAlignment="1">
      <alignment horizontal="center" wrapText="1"/>
    </xf>
    <xf numFmtId="0" fontId="5" fillId="0" borderId="10" xfId="0" applyFont="1" applyFill="1" applyBorder="1" applyAlignment="1">
      <alignment horizontal="left" wrapText="1"/>
    </xf>
    <xf numFmtId="180" fontId="5" fillId="0" borderId="10" xfId="0" applyNumberFormat="1" applyFont="1" applyFill="1" applyBorder="1" applyAlignment="1">
      <alignment horizontal="left"/>
    </xf>
    <xf numFmtId="0" fontId="5" fillId="0" borderId="10" xfId="0" applyFont="1" applyFill="1" applyBorder="1" applyAlignment="1">
      <alignment wrapText="1" shrinkToFit="1"/>
    </xf>
    <xf numFmtId="180" fontId="5" fillId="0" borderId="10" xfId="0" applyNumberFormat="1" applyFont="1" applyFill="1" applyBorder="1" applyAlignment="1">
      <alignment horizontal="right" wrapText="1"/>
    </xf>
    <xf numFmtId="0" fontId="88" fillId="0" borderId="10" xfId="0" applyFont="1" applyFill="1" applyBorder="1" applyAlignment="1">
      <alignment horizontal="left" wrapText="1"/>
    </xf>
    <xf numFmtId="0" fontId="7" fillId="0" borderId="10" xfId="0" applyFont="1" applyFill="1" applyBorder="1" applyAlignment="1">
      <alignment horizontal="center" vertical="justify" wrapText="1"/>
    </xf>
    <xf numFmtId="0" fontId="7" fillId="0" borderId="10" xfId="0" applyFont="1" applyFill="1" applyBorder="1" applyAlignment="1">
      <alignment vertical="justify" wrapText="1"/>
    </xf>
    <xf numFmtId="0" fontId="18" fillId="0" borderId="0" xfId="0" applyFont="1" applyFill="1" applyAlignment="1">
      <alignment/>
    </xf>
    <xf numFmtId="0" fontId="18" fillId="0" borderId="0" xfId="0" applyFont="1" applyFill="1" applyAlignment="1">
      <alignment horizontal="center"/>
    </xf>
    <xf numFmtId="180" fontId="5" fillId="0" borderId="0" xfId="0" applyNumberFormat="1" applyFont="1" applyFill="1" applyBorder="1" applyAlignment="1">
      <alignment horizontal="center"/>
    </xf>
    <xf numFmtId="180" fontId="5" fillId="0" borderId="0" xfId="0" applyNumberFormat="1" applyFont="1" applyFill="1" applyBorder="1" applyAlignment="1">
      <alignment/>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xf>
    <xf numFmtId="180" fontId="5" fillId="0" borderId="0"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left" wrapText="1"/>
    </xf>
    <xf numFmtId="1" fontId="5" fillId="0" borderId="0" xfId="0" applyNumberFormat="1" applyFont="1" applyFill="1" applyBorder="1" applyAlignment="1">
      <alignment horizontal="left"/>
    </xf>
    <xf numFmtId="0" fontId="5" fillId="0" borderId="10" xfId="0" applyFont="1" applyFill="1" applyBorder="1" applyAlignment="1">
      <alignment horizontal="left"/>
    </xf>
    <xf numFmtId="1" fontId="5" fillId="0" borderId="10" xfId="0" applyNumberFormat="1" applyFont="1" applyFill="1" applyBorder="1" applyAlignment="1">
      <alignment horizontal="left"/>
    </xf>
    <xf numFmtId="0" fontId="5" fillId="0" borderId="0" xfId="0" applyFont="1" applyFill="1" applyBorder="1" applyAlignment="1">
      <alignment/>
    </xf>
    <xf numFmtId="0" fontId="5" fillId="0" borderId="12" xfId="0" applyFont="1" applyFill="1" applyBorder="1" applyAlignment="1">
      <alignment horizontal="center"/>
    </xf>
    <xf numFmtId="0" fontId="5" fillId="0" borderId="10" xfId="0" applyFont="1" applyFill="1" applyBorder="1" applyAlignment="1">
      <alignment/>
    </xf>
    <xf numFmtId="49" fontId="5" fillId="0" borderId="12" xfId="0" applyNumberFormat="1" applyFont="1" applyFill="1" applyBorder="1" applyAlignment="1">
      <alignment horizontal="center"/>
    </xf>
    <xf numFmtId="49" fontId="5" fillId="0" borderId="10" xfId="0" applyNumberFormat="1"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horizontal="center"/>
    </xf>
    <xf numFmtId="0" fontId="7" fillId="0" borderId="10" xfId="0" applyFont="1" applyFill="1" applyBorder="1" applyAlignment="1">
      <alignment/>
    </xf>
    <xf numFmtId="1" fontId="5" fillId="0" borderId="0" xfId="0" applyNumberFormat="1" applyFont="1" applyFill="1" applyBorder="1" applyAlignment="1">
      <alignment/>
    </xf>
    <xf numFmtId="1" fontId="5" fillId="0" borderId="12" xfId="0" applyNumberFormat="1" applyFont="1" applyFill="1" applyBorder="1" applyAlignment="1">
      <alignment horizontal="center"/>
    </xf>
    <xf numFmtId="1" fontId="18" fillId="0" borderId="0" xfId="0" applyNumberFormat="1" applyFont="1" applyFill="1" applyBorder="1" applyAlignment="1">
      <alignment/>
    </xf>
    <xf numFmtId="0" fontId="5" fillId="0" borderId="12" xfId="0" applyFont="1" applyFill="1" applyBorder="1" applyAlignment="1">
      <alignment horizontal="center" wrapText="1"/>
    </xf>
    <xf numFmtId="0" fontId="7" fillId="0" borderId="10" xfId="0" applyFont="1" applyFill="1" applyBorder="1" applyAlignment="1">
      <alignment wrapText="1"/>
    </xf>
    <xf numFmtId="0" fontId="7" fillId="0" borderId="11" xfId="0" applyFont="1" applyFill="1" applyBorder="1" applyAlignment="1">
      <alignment horizontal="center"/>
    </xf>
    <xf numFmtId="180" fontId="7" fillId="0" borderId="10" xfId="0" applyNumberFormat="1" applyFont="1" applyFill="1" applyBorder="1" applyAlignment="1">
      <alignment horizontal="center"/>
    </xf>
    <xf numFmtId="180" fontId="7" fillId="0" borderId="13" xfId="0" applyNumberFormat="1" applyFont="1" applyFill="1" applyBorder="1" applyAlignment="1">
      <alignment/>
    </xf>
    <xf numFmtId="180" fontId="7" fillId="0" borderId="14" xfId="0" applyNumberFormat="1" applyFont="1" applyFill="1" applyBorder="1" applyAlignment="1">
      <alignment/>
    </xf>
    <xf numFmtId="0" fontId="5" fillId="0" borderId="0" xfId="0" applyFont="1" applyFill="1" applyAlignment="1">
      <alignment horizontal="center"/>
    </xf>
    <xf numFmtId="0" fontId="5" fillId="0" borderId="0" xfId="0" applyFont="1" applyBorder="1" applyAlignment="1">
      <alignment horizontal="right"/>
    </xf>
    <xf numFmtId="0" fontId="8" fillId="0" borderId="10" xfId="0" applyFont="1" applyBorder="1" applyAlignment="1">
      <alignment horizontal="center" vertical="justify" wrapText="1"/>
    </xf>
    <xf numFmtId="0" fontId="8" fillId="0" borderId="10" xfId="0" applyFont="1" applyBorder="1" applyAlignment="1">
      <alignment horizontal="center" vertical="justify"/>
    </xf>
    <xf numFmtId="0" fontId="7" fillId="0" borderId="10" xfId="0" applyFont="1" applyBorder="1" applyAlignment="1">
      <alignment horizontal="center" vertical="justify" wrapText="1"/>
    </xf>
    <xf numFmtId="0" fontId="5" fillId="0" borderId="10" xfId="0" applyFont="1" applyBorder="1" applyAlignment="1">
      <alignment/>
    </xf>
    <xf numFmtId="0" fontId="5"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wrapText="1" shrinkToFit="1"/>
    </xf>
    <xf numFmtId="0" fontId="9" fillId="0" borderId="0" xfId="0" applyFont="1" applyAlignment="1">
      <alignment horizontal="center"/>
    </xf>
    <xf numFmtId="0" fontId="8" fillId="0" borderId="0" xfId="0" applyFont="1" applyAlignment="1">
      <alignment/>
    </xf>
    <xf numFmtId="0" fontId="13" fillId="0" borderId="10" xfId="0" applyFont="1" applyFill="1" applyBorder="1" applyAlignment="1">
      <alignment/>
    </xf>
    <xf numFmtId="0" fontId="13" fillId="0" borderId="10" xfId="0" applyFont="1" applyFill="1" applyBorder="1" applyAlignment="1">
      <alignment/>
    </xf>
    <xf numFmtId="0" fontId="13" fillId="0" borderId="0" xfId="0" applyFont="1" applyFill="1" applyAlignment="1">
      <alignment horizontal="center"/>
    </xf>
    <xf numFmtId="0" fontId="13" fillId="0" borderId="0" xfId="0" applyFont="1" applyFill="1" applyAlignment="1">
      <alignment/>
    </xf>
    <xf numFmtId="0" fontId="14" fillId="0" borderId="0" xfId="0" applyFont="1" applyFill="1" applyBorder="1" applyAlignment="1">
      <alignment horizontal="center" wrapText="1"/>
    </xf>
    <xf numFmtId="0" fontId="13" fillId="0" borderId="10" xfId="0" applyFont="1" applyFill="1" applyBorder="1" applyAlignment="1">
      <alignment horizontal="center" vertical="center"/>
    </xf>
    <xf numFmtId="0" fontId="13" fillId="0" borderId="10" xfId="0" applyFont="1" applyBorder="1" applyAlignment="1">
      <alignment horizontal="center" wrapText="1"/>
    </xf>
    <xf numFmtId="16" fontId="13"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0" fontId="89" fillId="0" borderId="0" xfId="0" applyFont="1" applyFill="1" applyAlignment="1">
      <alignment/>
    </xf>
    <xf numFmtId="0" fontId="89" fillId="0" borderId="0" xfId="0" applyFont="1" applyFill="1" applyAlignment="1">
      <alignment horizontal="center"/>
    </xf>
    <xf numFmtId="0" fontId="89" fillId="0" borderId="10" xfId="0" applyFont="1" applyFill="1" applyBorder="1" applyAlignment="1">
      <alignment vertical="top" wrapText="1"/>
    </xf>
    <xf numFmtId="0" fontId="89" fillId="0" borderId="10" xfId="0" applyFont="1" applyBorder="1" applyAlignment="1">
      <alignment vertical="top" wrapText="1"/>
    </xf>
    <xf numFmtId="1" fontId="89" fillId="0" borderId="10" xfId="0" applyNumberFormat="1" applyFont="1" applyFill="1" applyBorder="1" applyAlignment="1">
      <alignment horizontal="center" vertical="top"/>
    </xf>
    <xf numFmtId="0" fontId="89" fillId="0" borderId="0" xfId="0" applyFont="1" applyFill="1" applyAlignment="1">
      <alignment wrapText="1"/>
    </xf>
    <xf numFmtId="0" fontId="90" fillId="0" borderId="0" xfId="0" applyFont="1" applyFill="1" applyAlignment="1">
      <alignment/>
    </xf>
    <xf numFmtId="1" fontId="13" fillId="0" borderId="10" xfId="0" applyNumberFormat="1" applyFont="1" applyFill="1" applyBorder="1" applyAlignment="1">
      <alignment horizontal="center" vertical="top"/>
    </xf>
    <xf numFmtId="2" fontId="13" fillId="0" borderId="10" xfId="0" applyNumberFormat="1" applyFont="1" applyFill="1" applyBorder="1" applyAlignment="1">
      <alignment horizontal="center" vertical="center"/>
    </xf>
    <xf numFmtId="0" fontId="89" fillId="33" borderId="10" xfId="0" applyFont="1" applyFill="1" applyBorder="1" applyAlignment="1">
      <alignment vertical="top" wrapText="1"/>
    </xf>
    <xf numFmtId="1" fontId="89" fillId="33" borderId="10" xfId="0" applyNumberFormat="1" applyFont="1" applyFill="1" applyBorder="1" applyAlignment="1">
      <alignment horizontal="center" vertical="top"/>
    </xf>
    <xf numFmtId="0" fontId="89" fillId="33" borderId="10" xfId="0" applyFont="1" applyFill="1" applyBorder="1" applyAlignment="1">
      <alignment horizontal="center" vertical="top"/>
    </xf>
    <xf numFmtId="0" fontId="13" fillId="33" borderId="10" xfId="0" applyFont="1" applyFill="1" applyBorder="1" applyAlignment="1">
      <alignment horizontal="center"/>
    </xf>
    <xf numFmtId="0" fontId="91" fillId="0" borderId="10" xfId="0" applyFont="1" applyBorder="1" applyAlignment="1">
      <alignment horizontal="left" vertical="top" wrapText="1"/>
    </xf>
    <xf numFmtId="2" fontId="89" fillId="33" borderId="10" xfId="0" applyNumberFormat="1" applyFont="1" applyFill="1" applyBorder="1" applyAlignment="1">
      <alignment horizontal="center" vertical="top"/>
    </xf>
    <xf numFmtId="0" fontId="89" fillId="33" borderId="0" xfId="0" applyFont="1" applyFill="1" applyAlignment="1">
      <alignment horizontal="center"/>
    </xf>
    <xf numFmtId="0" fontId="90" fillId="33" borderId="0" xfId="0" applyFont="1" applyFill="1" applyAlignment="1">
      <alignment wrapText="1"/>
    </xf>
    <xf numFmtId="2" fontId="89" fillId="33" borderId="10" xfId="0" applyNumberFormat="1" applyFont="1" applyFill="1" applyBorder="1" applyAlignment="1">
      <alignment horizontal="center" vertical="top" wrapText="1"/>
    </xf>
    <xf numFmtId="0" fontId="89" fillId="33" borderId="10" xfId="0" applyFont="1" applyFill="1" applyBorder="1" applyAlignment="1">
      <alignment horizontal="center"/>
    </xf>
    <xf numFmtId="2" fontId="89" fillId="33" borderId="10" xfId="0" applyNumberFormat="1" applyFont="1" applyFill="1" applyBorder="1" applyAlignment="1">
      <alignment horizontal="center"/>
    </xf>
    <xf numFmtId="0" fontId="90" fillId="33" borderId="0" xfId="0" applyFont="1" applyFill="1" applyAlignment="1">
      <alignment horizontal="center" wrapText="1"/>
    </xf>
    <xf numFmtId="180" fontId="89" fillId="33" borderId="10" xfId="0" applyNumberFormat="1" applyFont="1" applyFill="1" applyBorder="1" applyAlignment="1">
      <alignment horizontal="center" vertical="top"/>
    </xf>
    <xf numFmtId="180" fontId="89" fillId="33" borderId="10" xfId="0" applyNumberFormat="1" applyFont="1" applyFill="1" applyBorder="1" applyAlignment="1">
      <alignment horizontal="center" vertical="top" wrapText="1"/>
    </xf>
    <xf numFmtId="49" fontId="89" fillId="33" borderId="10" xfId="0" applyNumberFormat="1" applyFont="1" applyFill="1" applyBorder="1" applyAlignment="1">
      <alignment horizontal="center" vertical="top"/>
    </xf>
    <xf numFmtId="0" fontId="90" fillId="0" borderId="0" xfId="0" applyFont="1" applyFill="1" applyAlignment="1">
      <alignment wrapText="1"/>
    </xf>
    <xf numFmtId="0" fontId="90" fillId="0" borderId="0" xfId="0" applyFont="1" applyFill="1" applyAlignment="1">
      <alignment horizontal="left" wrapText="1"/>
    </xf>
    <xf numFmtId="0" fontId="90" fillId="0" borderId="0" xfId="0" applyFont="1" applyFill="1" applyAlignment="1">
      <alignment horizontal="center" wrapText="1"/>
    </xf>
    <xf numFmtId="0" fontId="90" fillId="33" borderId="11" xfId="0" applyNumberFormat="1" applyFont="1" applyFill="1" applyBorder="1" applyAlignment="1">
      <alignment horizontal="center" vertical="top" wrapText="1"/>
    </xf>
    <xf numFmtId="0" fontId="90" fillId="0" borderId="11" xfId="0" applyNumberFormat="1" applyFont="1" applyFill="1" applyBorder="1" applyAlignment="1">
      <alignment horizontal="center" vertical="top" wrapText="1"/>
    </xf>
    <xf numFmtId="0" fontId="92" fillId="33" borderId="0" xfId="0" applyFont="1" applyFill="1" applyAlignment="1">
      <alignment horizontal="center"/>
    </xf>
    <xf numFmtId="0" fontId="93" fillId="0" borderId="10" xfId="0" applyFont="1" applyBorder="1" applyAlignment="1">
      <alignment horizontal="center" vertical="center"/>
    </xf>
    <xf numFmtId="0" fontId="94" fillId="33" borderId="0" xfId="0" applyFont="1" applyFill="1" applyAlignment="1">
      <alignment horizontal="center"/>
    </xf>
    <xf numFmtId="0" fontId="94" fillId="0" borderId="0" xfId="0" applyFont="1" applyFill="1" applyAlignment="1">
      <alignment wrapText="1"/>
    </xf>
    <xf numFmtId="0" fontId="94" fillId="0" borderId="0" xfId="0" applyFont="1" applyFill="1" applyAlignment="1">
      <alignment/>
    </xf>
    <xf numFmtId="0" fontId="95" fillId="0" borderId="0" xfId="0" applyFont="1" applyFill="1" applyAlignment="1">
      <alignment/>
    </xf>
    <xf numFmtId="0" fontId="95" fillId="33" borderId="0" xfId="0" applyFont="1" applyFill="1" applyAlignment="1">
      <alignment horizontal="center" wrapText="1"/>
    </xf>
    <xf numFmtId="0" fontId="95" fillId="0" borderId="0" xfId="0" applyFont="1" applyFill="1" applyAlignment="1">
      <alignment wrapText="1"/>
    </xf>
    <xf numFmtId="0" fontId="95" fillId="33" borderId="0" xfId="0" applyFont="1" applyFill="1" applyAlignment="1">
      <alignment wrapText="1"/>
    </xf>
    <xf numFmtId="0" fontId="95" fillId="0" borderId="0" xfId="0" applyFont="1" applyFill="1" applyAlignment="1">
      <alignment horizontal="left" wrapText="1"/>
    </xf>
    <xf numFmtId="0" fontId="95" fillId="0" borderId="0" xfId="0" applyFont="1" applyFill="1" applyAlignment="1">
      <alignment horizontal="center" wrapText="1"/>
    </xf>
    <xf numFmtId="0" fontId="95" fillId="0" borderId="11" xfId="0" applyNumberFormat="1" applyFont="1" applyFill="1" applyBorder="1" applyAlignment="1">
      <alignment horizontal="center" vertical="top" wrapText="1"/>
    </xf>
    <xf numFmtId="0" fontId="95" fillId="33" borderId="11" xfId="0" applyNumberFormat="1" applyFont="1" applyFill="1" applyBorder="1" applyAlignment="1">
      <alignment horizontal="center" vertical="top" wrapText="1"/>
    </xf>
    <xf numFmtId="0" fontId="94" fillId="0" borderId="0" xfId="0" applyFont="1" applyFill="1" applyAlignment="1">
      <alignment horizontal="center"/>
    </xf>
    <xf numFmtId="0" fontId="20" fillId="0" borderId="10" xfId="0" applyFont="1" applyBorder="1" applyAlignment="1">
      <alignment/>
    </xf>
    <xf numFmtId="0" fontId="96" fillId="0" borderId="10" xfId="0" applyFont="1" applyBorder="1" applyAlignment="1">
      <alignment vertical="center" wrapText="1"/>
    </xf>
    <xf numFmtId="1" fontId="94" fillId="0" borderId="10" xfId="0" applyNumberFormat="1" applyFont="1" applyFill="1" applyBorder="1" applyAlignment="1">
      <alignment horizontal="center" vertical="top"/>
    </xf>
    <xf numFmtId="2" fontId="94" fillId="33" borderId="10" xfId="0" applyNumberFormat="1" applyFont="1" applyFill="1" applyBorder="1" applyAlignment="1">
      <alignment horizontal="center" vertical="top"/>
    </xf>
    <xf numFmtId="0" fontId="94" fillId="33" borderId="10" xfId="0" applyFont="1" applyFill="1" applyBorder="1" applyAlignment="1">
      <alignment horizontal="center"/>
    </xf>
    <xf numFmtId="1" fontId="94" fillId="0" borderId="10" xfId="0" applyNumberFormat="1" applyFont="1" applyFill="1" applyBorder="1" applyAlignment="1">
      <alignment horizontal="center"/>
    </xf>
    <xf numFmtId="2" fontId="94" fillId="33" borderId="10" xfId="0" applyNumberFormat="1" applyFont="1" applyFill="1" applyBorder="1" applyAlignment="1">
      <alignment horizontal="center"/>
    </xf>
    <xf numFmtId="0" fontId="95" fillId="0" borderId="0" xfId="0" applyFont="1" applyFill="1" applyAlignment="1">
      <alignment horizontal="center" wrapText="1"/>
    </xf>
    <xf numFmtId="0" fontId="95" fillId="0" borderId="0" xfId="0" applyFont="1" applyFill="1" applyAlignment="1">
      <alignment wrapText="1"/>
    </xf>
    <xf numFmtId="0" fontId="95" fillId="0" borderId="0" xfId="0" applyFont="1" applyFill="1" applyAlignment="1">
      <alignment horizontal="left" wrapText="1"/>
    </xf>
    <xf numFmtId="2" fontId="89" fillId="33" borderId="15" xfId="0" applyNumberFormat="1" applyFont="1" applyFill="1" applyBorder="1" applyAlignment="1">
      <alignment horizontal="center" vertical="top"/>
    </xf>
    <xf numFmtId="0" fontId="89" fillId="33" borderId="10" xfId="0" applyFont="1" applyFill="1" applyBorder="1" applyAlignment="1">
      <alignment horizontal="left" vertical="center" wrapText="1"/>
    </xf>
    <xf numFmtId="0" fontId="89" fillId="33" borderId="10" xfId="0" applyFont="1" applyFill="1" applyBorder="1" applyAlignment="1">
      <alignment horizontal="center" vertical="center"/>
    </xf>
    <xf numFmtId="0" fontId="22" fillId="0" borderId="0" xfId="0" applyFont="1" applyFill="1" applyBorder="1" applyAlignment="1">
      <alignment horizont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2" fontId="22" fillId="0" borderId="10" xfId="0" applyNumberFormat="1" applyFont="1" applyBorder="1" applyAlignment="1">
      <alignment horizontal="center" vertical="center" wrapText="1"/>
    </xf>
    <xf numFmtId="0" fontId="20" fillId="0" borderId="10" xfId="0" applyFont="1" applyBorder="1" applyAlignment="1">
      <alignment wrapText="1"/>
    </xf>
    <xf numFmtId="0" fontId="89" fillId="33" borderId="0" xfId="0" applyFont="1" applyFill="1" applyAlignment="1">
      <alignment/>
    </xf>
    <xf numFmtId="0" fontId="13" fillId="33" borderId="10" xfId="0" applyFont="1" applyFill="1" applyBorder="1" applyAlignment="1">
      <alignment/>
    </xf>
    <xf numFmtId="0" fontId="13" fillId="33" borderId="10" xfId="0" applyFont="1" applyFill="1" applyBorder="1" applyAlignment="1">
      <alignment wrapText="1"/>
    </xf>
    <xf numFmtId="2" fontId="13" fillId="33" borderId="10" xfId="0" applyNumberFormat="1" applyFont="1" applyFill="1" applyBorder="1" applyAlignment="1">
      <alignment horizontal="center" vertical="center"/>
    </xf>
    <xf numFmtId="2" fontId="14" fillId="33" borderId="10" xfId="0" applyNumberFormat="1" applyFont="1" applyFill="1" applyBorder="1" applyAlignment="1">
      <alignment horizontal="center" vertical="center" wrapText="1"/>
    </xf>
    <xf numFmtId="0" fontId="20" fillId="0" borderId="0" xfId="0" applyFont="1" applyAlignment="1">
      <alignment wrapText="1"/>
    </xf>
    <xf numFmtId="0" fontId="20" fillId="0" borderId="0" xfId="0" applyFont="1" applyBorder="1" applyAlignment="1">
      <alignment horizontal="center" wrapText="1"/>
    </xf>
    <xf numFmtId="0" fontId="6" fillId="0" borderId="0" xfId="0" applyFont="1" applyAlignment="1">
      <alignment horizontal="center"/>
    </xf>
    <xf numFmtId="0" fontId="20" fillId="0" borderId="10" xfId="0" applyFont="1" applyBorder="1" applyAlignment="1">
      <alignment vertical="center" wrapText="1"/>
    </xf>
    <xf numFmtId="0" fontId="20" fillId="0" borderId="10" xfId="0" applyFont="1" applyBorder="1" applyAlignment="1">
      <alignment horizontal="center" vertical="center"/>
    </xf>
    <xf numFmtId="2" fontId="20" fillId="0" borderId="10" xfId="0" applyNumberFormat="1" applyFont="1" applyBorder="1" applyAlignment="1">
      <alignment horizontal="center" vertical="center"/>
    </xf>
    <xf numFmtId="0" fontId="89" fillId="0" borderId="10" xfId="0" applyFont="1" applyBorder="1" applyAlignment="1">
      <alignment/>
    </xf>
    <xf numFmtId="0" fontId="90" fillId="0" borderId="0" xfId="0" applyFont="1" applyFill="1" applyAlignment="1">
      <alignment wrapText="1"/>
    </xf>
    <xf numFmtId="0" fontId="95" fillId="0" borderId="0" xfId="0" applyFont="1" applyFill="1" applyAlignment="1">
      <alignment horizontal="right" wrapText="1"/>
    </xf>
    <xf numFmtId="0" fontId="89" fillId="0" borderId="0" xfId="0" applyFont="1" applyFill="1" applyAlignment="1">
      <alignment wrapText="1"/>
    </xf>
    <xf numFmtId="0" fontId="20" fillId="0" borderId="10" xfId="0" applyNumberFormat="1" applyFont="1" applyBorder="1" applyAlignment="1">
      <alignment wrapText="1"/>
    </xf>
    <xf numFmtId="0" fontId="20" fillId="0" borderId="10" xfId="0" applyFont="1" applyBorder="1" applyAlignment="1">
      <alignment horizontal="center"/>
    </xf>
    <xf numFmtId="2" fontId="20" fillId="0" borderId="10" xfId="0" applyNumberFormat="1" applyFont="1" applyBorder="1" applyAlignment="1">
      <alignment horizontal="center"/>
    </xf>
    <xf numFmtId="0" fontId="13" fillId="34" borderId="10" xfId="0" applyFont="1" applyFill="1" applyBorder="1" applyAlignment="1">
      <alignment horizontal="center"/>
    </xf>
    <xf numFmtId="2" fontId="13" fillId="34" borderId="10" xfId="0" applyNumberFormat="1" applyFont="1" applyFill="1" applyBorder="1" applyAlignment="1">
      <alignment horizontal="center" vertical="center"/>
    </xf>
    <xf numFmtId="2" fontId="13" fillId="33" borderId="0" xfId="0" applyNumberFormat="1" applyFont="1" applyFill="1" applyAlignment="1">
      <alignment horizontal="center" vertical="center"/>
    </xf>
    <xf numFmtId="0" fontId="97" fillId="0" borderId="10" xfId="0" applyFont="1" applyBorder="1" applyAlignment="1">
      <alignment horizontal="center"/>
    </xf>
    <xf numFmtId="0" fontId="13" fillId="0" borderId="0" xfId="0" applyFont="1" applyBorder="1" applyAlignment="1">
      <alignment horizontal="center" wrapText="1"/>
    </xf>
    <xf numFmtId="0" fontId="98" fillId="0" borderId="0" xfId="0" applyFont="1" applyAlignment="1">
      <alignment/>
    </xf>
    <xf numFmtId="0" fontId="20" fillId="0" borderId="0" xfId="0" applyFont="1" applyBorder="1" applyAlignment="1">
      <alignment horizontal="center"/>
    </xf>
    <xf numFmtId="2" fontId="20" fillId="0" borderId="0" xfId="0" applyNumberFormat="1" applyFont="1" applyBorder="1" applyAlignment="1">
      <alignment horizontal="center"/>
    </xf>
    <xf numFmtId="2" fontId="13" fillId="0" borderId="10" xfId="0" applyNumberFormat="1" applyFont="1" applyFill="1" applyBorder="1" applyAlignment="1">
      <alignment horizontal="center"/>
    </xf>
    <xf numFmtId="0" fontId="13" fillId="0" borderId="10" xfId="0" applyFont="1" applyBorder="1" applyAlignment="1">
      <alignment horizontal="left" vertical="top" wrapText="1"/>
    </xf>
    <xf numFmtId="0" fontId="13" fillId="0" borderId="10" xfId="53" applyFont="1" applyBorder="1">
      <alignment/>
      <protection/>
    </xf>
    <xf numFmtId="0" fontId="13" fillId="0" borderId="10" xfId="53" applyFont="1" applyBorder="1" applyAlignment="1">
      <alignment horizontal="center"/>
      <protection/>
    </xf>
    <xf numFmtId="2" fontId="13" fillId="0" borderId="10" xfId="53" applyNumberFormat="1" applyFont="1" applyFill="1" applyBorder="1" applyAlignment="1">
      <alignment horizontal="center"/>
      <protection/>
    </xf>
    <xf numFmtId="0" fontId="13" fillId="0" borderId="10" xfId="53" applyFont="1" applyBorder="1" applyAlignment="1">
      <alignment vertical="justify" wrapText="1"/>
      <protection/>
    </xf>
    <xf numFmtId="0" fontId="13" fillId="0" borderId="10" xfId="0" applyFont="1" applyBorder="1" applyAlignment="1">
      <alignment horizontal="center" vertical="justify"/>
    </xf>
    <xf numFmtId="2" fontId="13" fillId="0" borderId="10" xfId="53" applyNumberFormat="1" applyFont="1" applyFill="1" applyBorder="1" applyAlignment="1">
      <alignment horizontal="center" vertical="justify"/>
      <protection/>
    </xf>
    <xf numFmtId="0" fontId="13" fillId="0" borderId="10" xfId="0" applyFont="1" applyBorder="1" applyAlignment="1">
      <alignment horizontal="justify" vertical="justify" wrapText="1"/>
    </xf>
    <xf numFmtId="0" fontId="99" fillId="0" borderId="10" xfId="0" applyFont="1" applyBorder="1" applyAlignment="1">
      <alignment horizontal="left" vertical="top" wrapText="1"/>
    </xf>
    <xf numFmtId="0" fontId="90" fillId="0" borderId="0" xfId="0" applyFont="1" applyFill="1" applyAlignment="1">
      <alignment wrapText="1"/>
    </xf>
    <xf numFmtId="0" fontId="89" fillId="0" borderId="0" xfId="0" applyFont="1" applyFill="1" applyAlignment="1">
      <alignment wrapText="1"/>
    </xf>
    <xf numFmtId="0" fontId="99" fillId="0" borderId="10" xfId="0" applyFont="1" applyBorder="1" applyAlignment="1">
      <alignment vertical="top" wrapText="1"/>
    </xf>
    <xf numFmtId="0" fontId="100" fillId="0" borderId="10" xfId="0" applyFont="1" applyBorder="1" applyAlignment="1">
      <alignment/>
    </xf>
    <xf numFmtId="0" fontId="89" fillId="33" borderId="10" xfId="0" applyFont="1" applyFill="1" applyBorder="1" applyAlignment="1">
      <alignment horizontal="left" vertical="top" wrapText="1"/>
    </xf>
    <xf numFmtId="0" fontId="89" fillId="0" borderId="10" xfId="0" applyFont="1" applyBorder="1" applyAlignment="1">
      <alignment horizontal="left" vertical="center" wrapText="1"/>
    </xf>
    <xf numFmtId="0" fontId="90" fillId="0" borderId="0" xfId="0" applyFont="1" applyFill="1" applyAlignment="1">
      <alignment wrapText="1"/>
    </xf>
    <xf numFmtId="0" fontId="15" fillId="0" borderId="0" xfId="0" applyFont="1" applyBorder="1" applyAlignment="1">
      <alignment horizontal="center" wrapText="1"/>
    </xf>
    <xf numFmtId="0" fontId="89" fillId="0" borderId="0" xfId="0" applyFont="1" applyFill="1" applyAlignment="1">
      <alignment wrapText="1"/>
    </xf>
    <xf numFmtId="2" fontId="89" fillId="33" borderId="10" xfId="0" applyNumberFormat="1" applyFont="1" applyFill="1" applyBorder="1" applyAlignment="1">
      <alignment horizontal="center" vertical="top"/>
    </xf>
    <xf numFmtId="0" fontId="89" fillId="33" borderId="10" xfId="0" applyFont="1" applyFill="1" applyBorder="1" applyAlignment="1">
      <alignment horizontal="center" vertical="top" wrapText="1"/>
    </xf>
    <xf numFmtId="0" fontId="101" fillId="0" borderId="0" xfId="0" applyFont="1" applyAlignment="1">
      <alignment/>
    </xf>
    <xf numFmtId="0" fontId="89" fillId="33" borderId="10" xfId="0" applyFont="1" applyFill="1" applyBorder="1" applyAlignment="1">
      <alignment vertical="top"/>
    </xf>
    <xf numFmtId="0" fontId="102" fillId="34" borderId="10" xfId="0" applyFont="1" applyFill="1" applyBorder="1" applyAlignment="1">
      <alignment/>
    </xf>
    <xf numFmtId="0" fontId="89" fillId="34" borderId="10" xfId="0" applyFont="1" applyFill="1" applyBorder="1" applyAlignment="1">
      <alignment horizontal="left" vertical="center" wrapText="1"/>
    </xf>
    <xf numFmtId="0" fontId="13" fillId="34" borderId="0" xfId="0" applyFont="1" applyFill="1" applyAlignment="1">
      <alignment/>
    </xf>
    <xf numFmtId="0" fontId="13" fillId="34" borderId="10" xfId="0" applyFont="1" applyFill="1" applyBorder="1" applyAlignment="1">
      <alignment/>
    </xf>
    <xf numFmtId="0" fontId="103" fillId="0" borderId="10" xfId="0" applyFont="1" applyBorder="1" applyAlignment="1">
      <alignment horizontal="center"/>
    </xf>
    <xf numFmtId="0" fontId="91" fillId="33" borderId="10" xfId="0" applyFont="1" applyFill="1" applyBorder="1" applyAlignment="1">
      <alignment horizontal="left" vertical="top" wrapText="1"/>
    </xf>
    <xf numFmtId="0" fontId="20" fillId="33" borderId="10" xfId="0" applyFont="1" applyFill="1" applyBorder="1" applyAlignment="1">
      <alignment vertical="center" wrapText="1"/>
    </xf>
    <xf numFmtId="0" fontId="20" fillId="33" borderId="10" xfId="0" applyFont="1" applyFill="1" applyBorder="1" applyAlignment="1">
      <alignment horizontal="center" vertical="center"/>
    </xf>
    <xf numFmtId="2" fontId="20" fillId="33" borderId="10" xfId="0" applyNumberFormat="1" applyFont="1" applyFill="1" applyBorder="1" applyAlignment="1">
      <alignment horizontal="center" vertical="center"/>
    </xf>
    <xf numFmtId="0" fontId="89" fillId="33" borderId="10" xfId="0" applyFont="1" applyFill="1" applyBorder="1" applyAlignment="1">
      <alignment wrapText="1"/>
    </xf>
    <xf numFmtId="0" fontId="89" fillId="33" borderId="0" xfId="0" applyFont="1" applyFill="1" applyAlignment="1">
      <alignment wrapText="1"/>
    </xf>
    <xf numFmtId="0" fontId="90" fillId="33" borderId="0" xfId="0" applyFont="1" applyFill="1" applyAlignment="1">
      <alignment/>
    </xf>
    <xf numFmtId="0" fontId="90" fillId="33" borderId="0" xfId="0" applyFont="1" applyFill="1" applyAlignment="1">
      <alignment horizontal="left" wrapText="1"/>
    </xf>
    <xf numFmtId="0" fontId="90" fillId="33" borderId="10" xfId="0" applyFont="1" applyFill="1" applyBorder="1" applyAlignment="1">
      <alignment horizontal="center" vertical="justify" wrapText="1"/>
    </xf>
    <xf numFmtId="1" fontId="89" fillId="33" borderId="10" xfId="0" applyNumberFormat="1" applyFont="1" applyFill="1" applyBorder="1" applyAlignment="1">
      <alignment horizontal="center" vertical="top" wrapText="1"/>
    </xf>
    <xf numFmtId="0" fontId="13" fillId="33" borderId="10" xfId="0" applyFont="1" applyFill="1" applyBorder="1" applyAlignment="1">
      <alignment horizontal="left" wrapText="1"/>
    </xf>
    <xf numFmtId="0" fontId="104" fillId="33" borderId="0" xfId="0" applyFont="1" applyFill="1" applyAlignment="1">
      <alignment vertical="center" wrapText="1"/>
    </xf>
    <xf numFmtId="0" fontId="105" fillId="33" borderId="10" xfId="0" applyFont="1" applyFill="1" applyBorder="1" applyAlignment="1">
      <alignment vertical="center" wrapText="1"/>
    </xf>
    <xf numFmtId="0" fontId="106" fillId="33" borderId="0" xfId="0" applyFont="1" applyFill="1" applyAlignment="1">
      <alignment wrapText="1"/>
    </xf>
    <xf numFmtId="0" fontId="13" fillId="33" borderId="0" xfId="0" applyFont="1" applyFill="1" applyAlignment="1">
      <alignment/>
    </xf>
    <xf numFmtId="0" fontId="107" fillId="33" borderId="0" xfId="0" applyFont="1" applyFill="1" applyAlignment="1">
      <alignment/>
    </xf>
    <xf numFmtId="0" fontId="89" fillId="33" borderId="10" xfId="0" applyFont="1" applyFill="1" applyBorder="1" applyAlignment="1">
      <alignment horizontal="left" wrapText="1"/>
    </xf>
    <xf numFmtId="0" fontId="13" fillId="33" borderId="10" xfId="0" applyFont="1" applyFill="1" applyBorder="1" applyAlignment="1">
      <alignment horizontal="left" vertical="top" wrapText="1"/>
    </xf>
    <xf numFmtId="2" fontId="13" fillId="33" borderId="10" xfId="0" applyNumberFormat="1" applyFont="1" applyFill="1" applyBorder="1" applyAlignment="1">
      <alignment horizontal="center"/>
    </xf>
    <xf numFmtId="0" fontId="91" fillId="33" borderId="0" xfId="0" applyFont="1" applyFill="1" applyAlignment="1">
      <alignment/>
    </xf>
    <xf numFmtId="0" fontId="13" fillId="33" borderId="0" xfId="0" applyFont="1" applyFill="1" applyAlignment="1">
      <alignment horizontal="center"/>
    </xf>
    <xf numFmtId="0" fontId="108" fillId="33" borderId="10" xfId="0" applyFont="1" applyFill="1" applyBorder="1" applyAlignment="1">
      <alignment vertical="center" wrapText="1"/>
    </xf>
    <xf numFmtId="0" fontId="89" fillId="33" borderId="10" xfId="0" applyFont="1" applyFill="1" applyBorder="1" applyAlignment="1">
      <alignment vertical="center" wrapText="1"/>
    </xf>
    <xf numFmtId="0" fontId="89" fillId="33" borderId="10" xfId="0" applyFont="1" applyFill="1" applyBorder="1" applyAlignment="1">
      <alignment horizontal="center" wrapText="1"/>
    </xf>
    <xf numFmtId="0" fontId="109" fillId="33" borderId="10" xfId="0" applyFont="1" applyFill="1" applyBorder="1" applyAlignment="1">
      <alignment horizontal="left" wrapText="1"/>
    </xf>
    <xf numFmtId="1" fontId="89" fillId="33" borderId="10" xfId="0" applyNumberFormat="1" applyFont="1" applyFill="1" applyBorder="1" applyAlignment="1">
      <alignment horizontal="center"/>
    </xf>
    <xf numFmtId="0" fontId="90" fillId="33" borderId="0" xfId="0" applyFont="1" applyFill="1" applyAlignment="1">
      <alignment horizontal="center" wrapText="1"/>
    </xf>
    <xf numFmtId="0" fontId="90" fillId="33" borderId="0" xfId="0" applyFont="1" applyFill="1" applyAlignment="1">
      <alignment wrapText="1"/>
    </xf>
    <xf numFmtId="0" fontId="90" fillId="33" borderId="0" xfId="0" applyFont="1" applyFill="1" applyAlignment="1">
      <alignment horizontal="left" wrapText="1"/>
    </xf>
    <xf numFmtId="2" fontId="89" fillId="34" borderId="10" xfId="0" applyNumberFormat="1" applyFont="1" applyFill="1" applyBorder="1" applyAlignment="1">
      <alignment horizontal="center" vertical="top"/>
    </xf>
    <xf numFmtId="0" fontId="13" fillId="34" borderId="11" xfId="0" applyFont="1" applyFill="1" applyBorder="1" applyAlignment="1">
      <alignment/>
    </xf>
    <xf numFmtId="0" fontId="89" fillId="34" borderId="11" xfId="0" applyFont="1" applyFill="1" applyBorder="1" applyAlignment="1">
      <alignment horizontal="left" vertical="center" wrapText="1"/>
    </xf>
    <xf numFmtId="0" fontId="13" fillId="34" borderId="11" xfId="0" applyFont="1" applyFill="1" applyBorder="1" applyAlignment="1">
      <alignment horizontal="center"/>
    </xf>
    <xf numFmtId="2" fontId="13" fillId="34" borderId="11" xfId="0" applyNumberFormat="1" applyFont="1" applyFill="1" applyBorder="1" applyAlignment="1">
      <alignment horizontal="center" vertical="center"/>
    </xf>
    <xf numFmtId="0" fontId="103" fillId="0" borderId="10" xfId="0" applyFont="1" applyBorder="1" applyAlignment="1">
      <alignment horizontal="left" wrapText="1"/>
    </xf>
    <xf numFmtId="0" fontId="89" fillId="33" borderId="12" xfId="0" applyFont="1" applyFill="1" applyBorder="1" applyAlignment="1">
      <alignment horizontal="center" vertical="top" wrapText="1"/>
    </xf>
    <xf numFmtId="0" fontId="89" fillId="34" borderId="12" xfId="0" applyFont="1" applyFill="1" applyBorder="1" applyAlignment="1">
      <alignment horizontal="center" vertical="top" wrapText="1"/>
    </xf>
    <xf numFmtId="0" fontId="110" fillId="34" borderId="10" xfId="0" applyFont="1" applyFill="1" applyBorder="1" applyAlignment="1">
      <alignment horizontal="justify" vertical="center" wrapText="1"/>
    </xf>
    <xf numFmtId="1" fontId="89" fillId="34" borderId="10" xfId="0" applyNumberFormat="1" applyFont="1" applyFill="1" applyBorder="1" applyAlignment="1">
      <alignment horizontal="center" vertical="top"/>
    </xf>
    <xf numFmtId="49" fontId="89" fillId="34" borderId="10" xfId="0" applyNumberFormat="1" applyFont="1" applyFill="1" applyBorder="1" applyAlignment="1">
      <alignment horizontal="center" vertical="top"/>
    </xf>
    <xf numFmtId="0" fontId="111" fillId="34" borderId="10" xfId="0" applyFont="1" applyFill="1" applyBorder="1" applyAlignment="1">
      <alignment/>
    </xf>
    <xf numFmtId="0" fontId="112" fillId="33" borderId="0" xfId="0" applyFont="1" applyFill="1" applyAlignment="1">
      <alignment/>
    </xf>
    <xf numFmtId="0" fontId="111" fillId="33" borderId="10" xfId="0" applyFont="1" applyFill="1" applyBorder="1" applyAlignment="1">
      <alignment/>
    </xf>
    <xf numFmtId="0" fontId="110" fillId="33" borderId="10" xfId="0" applyFont="1" applyFill="1" applyBorder="1" applyAlignment="1">
      <alignment horizontal="justify" vertical="center" wrapText="1"/>
    </xf>
    <xf numFmtId="0" fontId="6" fillId="0" borderId="10" xfId="0" applyFont="1" applyBorder="1" applyAlignment="1">
      <alignment horizontal="center"/>
    </xf>
    <xf numFmtId="0" fontId="90" fillId="0" borderId="0" xfId="0" applyFont="1" applyFill="1" applyAlignment="1">
      <alignment wrapText="1"/>
    </xf>
    <xf numFmtId="1" fontId="89" fillId="33" borderId="15" xfId="0" applyNumberFormat="1" applyFont="1" applyFill="1" applyBorder="1" applyAlignment="1">
      <alignment horizontal="center" vertical="top"/>
    </xf>
    <xf numFmtId="0" fontId="11" fillId="0" borderId="10" xfId="0" applyFont="1" applyBorder="1" applyAlignment="1">
      <alignment/>
    </xf>
    <xf numFmtId="0" fontId="11" fillId="0" borderId="10" xfId="0" applyFont="1" applyBorder="1" applyAlignment="1">
      <alignment wrapText="1"/>
    </xf>
    <xf numFmtId="0" fontId="11" fillId="0" borderId="10" xfId="0" applyFont="1" applyBorder="1" applyAlignment="1">
      <alignment horizontal="justify" vertical="center" wrapText="1"/>
    </xf>
    <xf numFmtId="0" fontId="11" fillId="0" borderId="10" xfId="0" applyFont="1" applyBorder="1" applyAlignment="1">
      <alignment horizontal="center"/>
    </xf>
    <xf numFmtId="0" fontId="11" fillId="0" borderId="10" xfId="0" applyFont="1" applyBorder="1" applyAlignment="1">
      <alignment vertical="center" wrapText="1"/>
    </xf>
    <xf numFmtId="0" fontId="11" fillId="0" borderId="10" xfId="0" applyFont="1" applyBorder="1" applyAlignment="1">
      <alignment/>
    </xf>
    <xf numFmtId="0" fontId="13" fillId="33" borderId="10" xfId="0" applyFont="1" applyFill="1" applyBorder="1" applyAlignment="1">
      <alignment horizontal="center" vertical="top" wrapText="1"/>
    </xf>
    <xf numFmtId="0" fontId="13" fillId="33" borderId="10" xfId="0" applyFont="1" applyFill="1" applyBorder="1" applyAlignment="1">
      <alignment horizontal="center" wrapText="1"/>
    </xf>
    <xf numFmtId="0" fontId="11" fillId="0" borderId="10" xfId="0" applyFont="1" applyBorder="1" applyAlignment="1">
      <alignment horizontal="center" vertical="center" wrapText="1"/>
    </xf>
    <xf numFmtId="0" fontId="106" fillId="33" borderId="10" xfId="0" applyFont="1" applyFill="1" applyBorder="1" applyAlignment="1">
      <alignment wrapText="1"/>
    </xf>
    <xf numFmtId="0" fontId="107" fillId="33" borderId="10" xfId="0" applyFont="1" applyFill="1" applyBorder="1" applyAlignment="1">
      <alignment/>
    </xf>
    <xf numFmtId="0" fontId="90" fillId="0" borderId="0" xfId="0" applyFont="1" applyFill="1" applyAlignment="1">
      <alignment horizontal="center" wrapText="1"/>
    </xf>
    <xf numFmtId="0" fontId="89" fillId="0" borderId="0" xfId="0" applyFont="1" applyFill="1" applyAlignment="1">
      <alignment horizontal="center" wrapText="1"/>
    </xf>
    <xf numFmtId="0" fontId="101" fillId="0" borderId="10" xfId="0" applyFont="1" applyBorder="1" applyAlignment="1">
      <alignment wrapText="1"/>
    </xf>
    <xf numFmtId="0" fontId="13" fillId="0" borderId="10" xfId="0" applyFont="1" applyBorder="1" applyAlignment="1">
      <alignment vertical="center" wrapText="1"/>
    </xf>
    <xf numFmtId="0" fontId="113" fillId="34" borderId="10" xfId="0" applyFont="1" applyFill="1" applyBorder="1" applyAlignment="1">
      <alignment horizontal="center"/>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2" fontId="12" fillId="33" borderId="10"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top"/>
    </xf>
    <xf numFmtId="0" fontId="11" fillId="0" borderId="10" xfId="0" applyFont="1" applyFill="1" applyBorder="1" applyAlignment="1">
      <alignment horizontal="center" vertical="top"/>
    </xf>
    <xf numFmtId="2" fontId="11" fillId="33" borderId="10" xfId="0" applyNumberFormat="1" applyFont="1" applyFill="1" applyBorder="1" applyAlignment="1">
      <alignment horizontal="center" vertical="center"/>
    </xf>
    <xf numFmtId="1" fontId="11" fillId="0" borderId="10" xfId="0" applyNumberFormat="1" applyFont="1" applyFill="1" applyBorder="1" applyAlignment="1">
      <alignment horizontal="left" vertical="top" wrapText="1"/>
    </xf>
    <xf numFmtId="0" fontId="11" fillId="0" borderId="10" xfId="0" applyFont="1" applyBorder="1" applyAlignment="1">
      <alignment horizontal="center" wrapText="1"/>
    </xf>
    <xf numFmtId="2"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xf>
    <xf numFmtId="0" fontId="11" fillId="0" borderId="10" xfId="0" applyFont="1" applyFill="1" applyBorder="1" applyAlignment="1">
      <alignment/>
    </xf>
    <xf numFmtId="0" fontId="11" fillId="0" borderId="10" xfId="0" applyFont="1" applyFill="1" applyBorder="1" applyAlignment="1">
      <alignment horizontal="center" vertical="center"/>
    </xf>
    <xf numFmtId="0" fontId="114" fillId="0" borderId="10" xfId="0" applyFont="1" applyBorder="1" applyAlignment="1">
      <alignment horizontal="center"/>
    </xf>
    <xf numFmtId="0" fontId="114" fillId="0" borderId="10" xfId="0" applyFont="1" applyBorder="1" applyAlignment="1">
      <alignment/>
    </xf>
    <xf numFmtId="0" fontId="115" fillId="0" borderId="10" xfId="0" applyFont="1" applyBorder="1" applyAlignment="1">
      <alignment horizontal="center" vertical="center" wrapText="1"/>
    </xf>
    <xf numFmtId="16" fontId="11" fillId="0" borderId="10" xfId="0" applyNumberFormat="1" applyFont="1" applyBorder="1" applyAlignment="1">
      <alignment horizontal="center" vertical="center"/>
    </xf>
    <xf numFmtId="49" fontId="116" fillId="33" borderId="10" xfId="0" applyNumberFormat="1" applyFont="1" applyFill="1" applyBorder="1" applyAlignment="1">
      <alignment horizontal="center"/>
    </xf>
    <xf numFmtId="0" fontId="116" fillId="33" borderId="10" xfId="0" applyFont="1" applyFill="1" applyBorder="1" applyAlignment="1">
      <alignment horizontal="center"/>
    </xf>
    <xf numFmtId="0" fontId="116" fillId="33" borderId="10" xfId="0" applyFont="1" applyFill="1" applyBorder="1" applyAlignment="1">
      <alignment horizontal="center" vertical="center"/>
    </xf>
    <xf numFmtId="2" fontId="116" fillId="33" borderId="10" xfId="0" applyNumberFormat="1" applyFont="1" applyFill="1" applyBorder="1" applyAlignment="1">
      <alignment horizontal="center" vertical="center"/>
    </xf>
    <xf numFmtId="49" fontId="116" fillId="33" borderId="10" xfId="0" applyNumberFormat="1" applyFont="1" applyFill="1" applyBorder="1" applyAlignment="1">
      <alignment/>
    </xf>
    <xf numFmtId="180" fontId="11" fillId="33" borderId="10" xfId="0" applyNumberFormat="1" applyFont="1" applyFill="1" applyBorder="1" applyAlignment="1">
      <alignment horizontal="center"/>
    </xf>
    <xf numFmtId="0" fontId="11" fillId="33" borderId="10" xfId="0" applyFont="1" applyFill="1" applyBorder="1" applyAlignment="1">
      <alignment horizontal="center"/>
    </xf>
    <xf numFmtId="1" fontId="11" fillId="33" borderId="10" xfId="0" applyNumberFormat="1" applyFont="1" applyFill="1" applyBorder="1" applyAlignment="1">
      <alignment horizontal="center"/>
    </xf>
    <xf numFmtId="0" fontId="11" fillId="33" borderId="10" xfId="0" applyFont="1" applyFill="1" applyBorder="1" applyAlignment="1">
      <alignment wrapText="1"/>
    </xf>
    <xf numFmtId="0" fontId="11" fillId="33" borderId="10" xfId="0" applyFont="1" applyFill="1" applyBorder="1" applyAlignment="1">
      <alignment wrapText="1" shrinkToFit="1"/>
    </xf>
    <xf numFmtId="0" fontId="11" fillId="33" borderId="10" xfId="0" applyFont="1" applyFill="1" applyBorder="1" applyAlignment="1">
      <alignment/>
    </xf>
    <xf numFmtId="0" fontId="11" fillId="0" borderId="10" xfId="0" applyFont="1" applyFill="1" applyBorder="1" applyAlignment="1">
      <alignment/>
    </xf>
    <xf numFmtId="0" fontId="12" fillId="0" borderId="10" xfId="0" applyFont="1" applyFill="1" applyBorder="1" applyAlignment="1">
      <alignment horizontal="center"/>
    </xf>
    <xf numFmtId="0" fontId="12" fillId="0" borderId="10" xfId="0" applyFont="1" applyBorder="1" applyAlignment="1">
      <alignment vertical="top" wrapText="1"/>
    </xf>
    <xf numFmtId="49" fontId="11" fillId="0" borderId="10" xfId="0" applyNumberFormat="1" applyFont="1" applyFill="1" applyBorder="1" applyAlignment="1">
      <alignment/>
    </xf>
    <xf numFmtId="49" fontId="11" fillId="0" borderId="10" xfId="0" applyNumberFormat="1" applyFont="1" applyFill="1" applyBorder="1" applyAlignment="1">
      <alignment horizontal="center"/>
    </xf>
    <xf numFmtId="0" fontId="12" fillId="0" borderId="10" xfId="0" applyFont="1" applyFill="1" applyBorder="1" applyAlignment="1">
      <alignment/>
    </xf>
    <xf numFmtId="1" fontId="11" fillId="0" borderId="10" xfId="0" applyNumberFormat="1" applyFont="1" applyFill="1" applyBorder="1" applyAlignment="1">
      <alignment horizontal="center"/>
    </xf>
    <xf numFmtId="0" fontId="116" fillId="33" borderId="10" xfId="0" applyFont="1" applyFill="1" applyBorder="1" applyAlignment="1">
      <alignment vertical="top" wrapText="1"/>
    </xf>
    <xf numFmtId="1" fontId="116" fillId="33" borderId="10" xfId="0" applyNumberFormat="1" applyFont="1" applyFill="1" applyBorder="1" applyAlignment="1">
      <alignment horizontal="center" vertical="top"/>
    </xf>
    <xf numFmtId="0" fontId="116" fillId="33" borderId="10" xfId="0" applyFont="1" applyFill="1" applyBorder="1" applyAlignment="1">
      <alignment horizontal="center" vertical="top"/>
    </xf>
    <xf numFmtId="2" fontId="116" fillId="33" borderId="10" xfId="0" applyNumberFormat="1" applyFont="1" applyFill="1" applyBorder="1" applyAlignment="1">
      <alignment horizontal="center" vertical="top"/>
    </xf>
    <xf numFmtId="0" fontId="116" fillId="0" borderId="10" xfId="0" applyFont="1" applyFill="1" applyBorder="1" applyAlignment="1">
      <alignment horizontal="center" vertical="top" wrapText="1"/>
    </xf>
    <xf numFmtId="0" fontId="11" fillId="0" borderId="10" xfId="0" applyFont="1" applyFill="1" applyBorder="1" applyAlignment="1">
      <alignment horizontal="left"/>
    </xf>
    <xf numFmtId="0" fontId="116" fillId="0" borderId="10" xfId="0" applyFont="1" applyBorder="1" applyAlignment="1">
      <alignment horizontal="center"/>
    </xf>
    <xf numFmtId="0" fontId="117" fillId="0" borderId="10" xfId="0" applyFont="1" applyBorder="1" applyAlignment="1">
      <alignment vertical="center" wrapText="1"/>
    </xf>
    <xf numFmtId="180" fontId="11" fillId="0" borderId="10" xfId="0" applyNumberFormat="1" applyFont="1" applyBorder="1" applyAlignment="1">
      <alignment horizontal="center" vertical="center"/>
    </xf>
    <xf numFmtId="0" fontId="11" fillId="0" borderId="10" xfId="0" applyFont="1" applyFill="1" applyBorder="1" applyAlignment="1">
      <alignment horizontal="left" wrapText="1"/>
    </xf>
    <xf numFmtId="0" fontId="109" fillId="0" borderId="10" xfId="0" applyFont="1" applyBorder="1" applyAlignment="1">
      <alignment wrapText="1"/>
    </xf>
    <xf numFmtId="0" fontId="11" fillId="0" borderId="10" xfId="0" applyFont="1" applyFill="1" applyBorder="1" applyAlignment="1">
      <alignment wrapText="1"/>
    </xf>
    <xf numFmtId="0" fontId="116" fillId="0" borderId="0" xfId="0" applyFont="1" applyFill="1" applyAlignment="1">
      <alignment/>
    </xf>
    <xf numFmtId="0" fontId="116" fillId="0" borderId="0" xfId="0" applyFont="1" applyFill="1" applyAlignment="1">
      <alignment horizontal="center" wrapText="1"/>
    </xf>
    <xf numFmtId="0" fontId="116" fillId="0" borderId="0" xfId="0" applyFont="1" applyFill="1" applyAlignment="1">
      <alignment horizontal="center"/>
    </xf>
    <xf numFmtId="0" fontId="118" fillId="0" borderId="0" xfId="0" applyFont="1" applyFill="1" applyAlignment="1">
      <alignment wrapText="1"/>
    </xf>
    <xf numFmtId="0" fontId="118" fillId="0" borderId="0" xfId="0" applyFont="1" applyFill="1" applyAlignment="1">
      <alignment horizontal="center" wrapText="1"/>
    </xf>
    <xf numFmtId="0" fontId="11" fillId="0" borderId="0" xfId="0" applyFont="1" applyFill="1" applyAlignment="1">
      <alignment/>
    </xf>
    <xf numFmtId="0" fontId="12" fillId="0" borderId="0" xfId="0" applyFont="1" applyFill="1" applyBorder="1" applyAlignment="1">
      <alignment horizontal="center" wrapText="1"/>
    </xf>
    <xf numFmtId="0" fontId="119" fillId="0" borderId="0" xfId="0" applyFont="1" applyAlignment="1">
      <alignment/>
    </xf>
    <xf numFmtId="2" fontId="11" fillId="0" borderId="10" xfId="0" applyNumberFormat="1" applyFont="1" applyFill="1" applyBorder="1" applyAlignment="1">
      <alignment horizontal="center" vertical="center"/>
    </xf>
    <xf numFmtId="0" fontId="120" fillId="0" borderId="10" xfId="0" applyFont="1" applyBorder="1" applyAlignment="1">
      <alignment horizontal="center"/>
    </xf>
    <xf numFmtId="0" fontId="11" fillId="0" borderId="0" xfId="0" applyFont="1" applyFill="1" applyAlignment="1">
      <alignment horizontal="center"/>
    </xf>
    <xf numFmtId="2" fontId="11" fillId="33" borderId="0" xfId="0" applyNumberFormat="1" applyFont="1" applyFill="1" applyAlignment="1">
      <alignment horizontal="center" vertical="center"/>
    </xf>
    <xf numFmtId="0" fontId="121" fillId="0" borderId="10" xfId="0" applyFont="1" applyBorder="1" applyAlignment="1">
      <alignment vertical="center" wrapText="1"/>
    </xf>
    <xf numFmtId="2" fontId="11" fillId="0" borderId="10" xfId="0" applyNumberFormat="1" applyFont="1" applyFill="1" applyBorder="1" applyAlignment="1">
      <alignment horizontal="center"/>
    </xf>
    <xf numFmtId="180" fontId="11" fillId="0" borderId="16" xfId="0" applyNumberFormat="1" applyFont="1" applyBorder="1" applyAlignment="1">
      <alignment horizontal="center" vertical="center"/>
    </xf>
    <xf numFmtId="0" fontId="116" fillId="0" borderId="16" xfId="0" applyFont="1" applyBorder="1" applyAlignment="1">
      <alignment/>
    </xf>
    <xf numFmtId="180" fontId="11" fillId="0" borderId="16" xfId="0" applyNumberFormat="1" applyFont="1" applyFill="1" applyBorder="1" applyAlignment="1">
      <alignment horizontal="center"/>
    </xf>
    <xf numFmtId="1" fontId="11" fillId="0" borderId="16" xfId="0" applyNumberFormat="1" applyFont="1" applyFill="1" applyBorder="1" applyAlignment="1">
      <alignment horizontal="center"/>
    </xf>
    <xf numFmtId="0" fontId="11" fillId="0" borderId="16" xfId="0" applyFont="1" applyFill="1" applyBorder="1" applyAlignment="1">
      <alignment horizontal="center"/>
    </xf>
    <xf numFmtId="2" fontId="11" fillId="33" borderId="16" xfId="0" applyNumberFormat="1" applyFont="1" applyFill="1" applyBorder="1" applyAlignment="1">
      <alignment horizontal="center" vertical="center"/>
    </xf>
    <xf numFmtId="0" fontId="114" fillId="0" borderId="10" xfId="0" applyFont="1" applyBorder="1" applyAlignment="1">
      <alignment wrapText="1"/>
    </xf>
    <xf numFmtId="0" fontId="25" fillId="0" borderId="10" xfId="0" applyFont="1" applyBorder="1" applyAlignment="1">
      <alignment/>
    </xf>
    <xf numFmtId="0" fontId="94" fillId="33" borderId="10" xfId="0" applyFont="1" applyFill="1" applyBorder="1" applyAlignment="1">
      <alignment vertical="top" wrapText="1"/>
    </xf>
    <xf numFmtId="0" fontId="122" fillId="33" borderId="10" xfId="0" applyFont="1" applyFill="1" applyBorder="1" applyAlignment="1">
      <alignment horizontal="left"/>
    </xf>
    <xf numFmtId="0" fontId="20" fillId="33" borderId="10" xfId="0" applyFont="1" applyFill="1" applyBorder="1" applyAlignment="1">
      <alignment horizontal="center"/>
    </xf>
    <xf numFmtId="2" fontId="20" fillId="33" borderId="10" xfId="0" applyNumberFormat="1" applyFont="1" applyFill="1" applyBorder="1" applyAlignment="1">
      <alignment horizontal="center"/>
    </xf>
    <xf numFmtId="0" fontId="6" fillId="33" borderId="0" xfId="0" applyFont="1" applyFill="1" applyAlignment="1">
      <alignment/>
    </xf>
    <xf numFmtId="0" fontId="94" fillId="33" borderId="0" xfId="0" applyFont="1" applyFill="1" applyBorder="1" applyAlignment="1">
      <alignment vertical="top" wrapText="1"/>
    </xf>
    <xf numFmtId="0" fontId="90" fillId="33" borderId="0" xfId="0" applyFont="1" applyFill="1" applyAlignment="1">
      <alignment horizontal="center" wrapText="1"/>
    </xf>
    <xf numFmtId="0" fontId="90" fillId="33" borderId="0" xfId="0" applyFont="1" applyFill="1" applyAlignment="1">
      <alignment wrapText="1"/>
    </xf>
    <xf numFmtId="0" fontId="90" fillId="33" borderId="0" xfId="0" applyFont="1" applyFill="1" applyAlignment="1">
      <alignment horizontal="left" wrapText="1"/>
    </xf>
    <xf numFmtId="0" fontId="6" fillId="33" borderId="10" xfId="0" applyFont="1" applyFill="1" applyBorder="1" applyAlignment="1">
      <alignment/>
    </xf>
    <xf numFmtId="0" fontId="6" fillId="33" borderId="10" xfId="0" applyFont="1" applyFill="1" applyBorder="1" applyAlignment="1">
      <alignment horizontal="center"/>
    </xf>
    <xf numFmtId="0" fontId="6" fillId="33" borderId="10" xfId="0" applyFont="1" applyFill="1" applyBorder="1" applyAlignment="1">
      <alignment horizontal="left"/>
    </xf>
    <xf numFmtId="0" fontId="6" fillId="33" borderId="10" xfId="0" applyFont="1" applyFill="1" applyBorder="1" applyAlignment="1">
      <alignment wrapText="1"/>
    </xf>
    <xf numFmtId="0" fontId="123" fillId="33" borderId="10" xfId="0" applyFont="1" applyFill="1" applyBorder="1" applyAlignment="1">
      <alignment/>
    </xf>
    <xf numFmtId="0" fontId="124" fillId="33" borderId="10" xfId="0" applyFont="1" applyFill="1" applyBorder="1" applyAlignment="1">
      <alignment wrapText="1"/>
    </xf>
    <xf numFmtId="0" fontId="91" fillId="33" borderId="10" xfId="0" applyFont="1" applyFill="1" applyBorder="1" applyAlignment="1">
      <alignment/>
    </xf>
    <xf numFmtId="0" fontId="93" fillId="33" borderId="10" xfId="0" applyFont="1" applyFill="1" applyBorder="1" applyAlignment="1">
      <alignment horizontal="center" vertical="center" wrapText="1"/>
    </xf>
    <xf numFmtId="0" fontId="125" fillId="33" borderId="10" xfId="0" applyFont="1" applyFill="1" applyBorder="1" applyAlignment="1">
      <alignment horizontal="left" vertical="center" wrapText="1"/>
    </xf>
    <xf numFmtId="0" fontId="126" fillId="33" borderId="10" xfId="0" applyFont="1" applyFill="1" applyBorder="1" applyAlignment="1">
      <alignment horizontal="center"/>
    </xf>
    <xf numFmtId="0" fontId="127" fillId="33" borderId="10" xfId="0" applyFont="1" applyFill="1" applyBorder="1" applyAlignment="1">
      <alignment horizontal="center"/>
    </xf>
    <xf numFmtId="0" fontId="128"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justify" vertical="center" wrapText="1"/>
    </xf>
    <xf numFmtId="0" fontId="129" fillId="33" borderId="10" xfId="0" applyFont="1" applyFill="1" applyBorder="1" applyAlignment="1">
      <alignment horizontal="center"/>
    </xf>
    <xf numFmtId="0" fontId="11" fillId="33" borderId="10" xfId="0" applyFont="1" applyFill="1" applyBorder="1" applyAlignment="1">
      <alignment vertical="center" wrapText="1"/>
    </xf>
    <xf numFmtId="0" fontId="11" fillId="33" borderId="10" xfId="0" applyFont="1" applyFill="1" applyBorder="1" applyAlignment="1">
      <alignment/>
    </xf>
    <xf numFmtId="0" fontId="13" fillId="0" borderId="10" xfId="0" applyFont="1" applyBorder="1" applyAlignment="1">
      <alignment horizontal="center" vertical="center" wrapText="1"/>
    </xf>
    <xf numFmtId="0" fontId="90" fillId="33" borderId="0" xfId="0" applyFont="1" applyFill="1" applyAlignment="1">
      <alignment horizontal="center" wrapText="1"/>
    </xf>
    <xf numFmtId="0" fontId="90" fillId="33" borderId="0" xfId="0" applyFont="1" applyFill="1" applyAlignment="1">
      <alignment wrapText="1"/>
    </xf>
    <xf numFmtId="0" fontId="90" fillId="33" borderId="0" xfId="0" applyFont="1" applyFill="1" applyAlignment="1">
      <alignment horizontal="left" wrapText="1"/>
    </xf>
    <xf numFmtId="2" fontId="112" fillId="33" borderId="10" xfId="0" applyNumberFormat="1" applyFont="1" applyFill="1" applyBorder="1" applyAlignment="1">
      <alignment horizontal="center" vertical="top"/>
    </xf>
    <xf numFmtId="0" fontId="26" fillId="33" borderId="10" xfId="0" applyFont="1" applyFill="1" applyBorder="1" applyAlignment="1">
      <alignment/>
    </xf>
    <xf numFmtId="180" fontId="130" fillId="33" borderId="10" xfId="0" applyNumberFormat="1" applyFont="1" applyFill="1" applyBorder="1" applyAlignment="1">
      <alignment horizontal="center" vertical="top"/>
    </xf>
    <xf numFmtId="0" fontId="6" fillId="0" borderId="10" xfId="0" applyFont="1" applyBorder="1" applyAlignment="1">
      <alignment horizontal="center" vertical="center"/>
    </xf>
    <xf numFmtId="0" fontId="6" fillId="33" borderId="10" xfId="0" applyFont="1" applyFill="1" applyBorder="1" applyAlignment="1">
      <alignment horizontal="center" vertical="center"/>
    </xf>
    <xf numFmtId="0" fontId="6" fillId="0" borderId="0" xfId="0" applyFont="1" applyAlignment="1">
      <alignment horizontal="center" vertical="center"/>
    </xf>
    <xf numFmtId="0" fontId="13" fillId="0" borderId="0" xfId="0" applyFont="1" applyAlignment="1">
      <alignment/>
    </xf>
    <xf numFmtId="0" fontId="90" fillId="33" borderId="10" xfId="0" applyFont="1" applyFill="1" applyBorder="1" applyAlignment="1">
      <alignment horizontal="center" vertical="center" wrapText="1"/>
    </xf>
    <xf numFmtId="180" fontId="89" fillId="33" borderId="10" xfId="0" applyNumberFormat="1" applyFont="1" applyFill="1" applyBorder="1" applyAlignment="1">
      <alignment horizontal="center" vertical="center" wrapText="1"/>
    </xf>
    <xf numFmtId="1" fontId="89" fillId="33" borderId="10" xfId="0" applyNumberFormat="1" applyFont="1" applyFill="1" applyBorder="1" applyAlignment="1">
      <alignment horizontal="center" vertical="center" wrapText="1"/>
    </xf>
    <xf numFmtId="2" fontId="89" fillId="33" borderId="10" xfId="0" applyNumberFormat="1" applyFont="1" applyFill="1" applyBorder="1" applyAlignment="1">
      <alignment horizontal="center" vertical="center" wrapText="1"/>
    </xf>
    <xf numFmtId="0" fontId="13" fillId="33" borderId="10" xfId="0" applyFont="1" applyFill="1" applyBorder="1" applyAlignment="1">
      <alignment horizontal="left" vertical="center" wrapText="1"/>
    </xf>
    <xf numFmtId="0" fontId="89" fillId="33" borderId="10" xfId="0" applyFont="1" applyFill="1" applyBorder="1" applyAlignment="1">
      <alignment horizontal="center" vertical="center" wrapText="1"/>
    </xf>
    <xf numFmtId="180" fontId="89"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wrapText="1"/>
    </xf>
    <xf numFmtId="0" fontId="13" fillId="33" borderId="10" xfId="0" applyFont="1" applyFill="1" applyBorder="1" applyAlignment="1">
      <alignment vertical="center" wrapText="1"/>
    </xf>
    <xf numFmtId="0" fontId="13" fillId="0" borderId="10" xfId="0" applyFont="1" applyBorder="1" applyAlignment="1">
      <alignment horizontal="center" vertical="center"/>
    </xf>
    <xf numFmtId="1" fontId="131" fillId="33" borderId="10" xfId="0" applyNumberFormat="1" applyFont="1" applyFill="1" applyBorder="1" applyAlignment="1">
      <alignment horizontal="center" vertical="top"/>
    </xf>
    <xf numFmtId="2" fontId="131" fillId="33" borderId="10" xfId="0" applyNumberFormat="1" applyFont="1" applyFill="1" applyBorder="1" applyAlignment="1">
      <alignment horizontal="center" vertical="top"/>
    </xf>
    <xf numFmtId="0" fontId="13" fillId="33" borderId="10" xfId="0" applyFont="1" applyFill="1" applyBorder="1" applyAlignment="1">
      <alignment horizontal="center" vertical="center" wrapText="1"/>
    </xf>
    <xf numFmtId="0" fontId="106" fillId="33" borderId="10" xfId="0" applyFont="1" applyFill="1" applyBorder="1" applyAlignment="1">
      <alignment vertical="center" wrapText="1"/>
    </xf>
    <xf numFmtId="0" fontId="107" fillId="33" borderId="10" xfId="0" applyFont="1" applyFill="1" applyBorder="1" applyAlignment="1">
      <alignment vertical="center" wrapText="1"/>
    </xf>
    <xf numFmtId="0" fontId="6" fillId="33" borderId="10" xfId="0" applyFont="1" applyFill="1" applyBorder="1" applyAlignment="1">
      <alignment vertical="center" wrapText="1"/>
    </xf>
    <xf numFmtId="0" fontId="123" fillId="33" borderId="10" xfId="0" applyFont="1" applyFill="1" applyBorder="1" applyAlignment="1">
      <alignment vertical="center" wrapText="1"/>
    </xf>
    <xf numFmtId="49" fontId="89" fillId="33" borderId="10" xfId="0" applyNumberFormat="1" applyFont="1" applyFill="1" applyBorder="1" applyAlignment="1">
      <alignment horizontal="center" vertical="center" wrapText="1"/>
    </xf>
    <xf numFmtId="0" fontId="111" fillId="33" borderId="10" xfId="0" applyFont="1" applyFill="1" applyBorder="1" applyAlignment="1">
      <alignment vertical="center" wrapText="1"/>
    </xf>
    <xf numFmtId="0" fontId="124" fillId="33" borderId="10" xfId="0" applyFont="1" applyFill="1" applyBorder="1" applyAlignment="1">
      <alignment vertical="center" wrapText="1"/>
    </xf>
    <xf numFmtId="0" fontId="91" fillId="33" borderId="10" xfId="0" applyFont="1" applyFill="1" applyBorder="1" applyAlignment="1">
      <alignment vertical="center" wrapText="1"/>
    </xf>
    <xf numFmtId="0" fontId="126" fillId="33" borderId="10" xfId="0" applyFont="1" applyFill="1" applyBorder="1" applyAlignment="1">
      <alignment horizontal="center" vertical="center" wrapText="1"/>
    </xf>
    <xf numFmtId="0" fontId="132" fillId="33" borderId="10" xfId="0" applyFont="1" applyFill="1" applyBorder="1" applyAlignment="1">
      <alignment vertical="center" wrapText="1"/>
    </xf>
    <xf numFmtId="0" fontId="27" fillId="33" borderId="10" xfId="0" applyFont="1" applyFill="1" applyBorder="1" applyAlignment="1">
      <alignment vertical="center" wrapText="1" shrinkToFit="1"/>
    </xf>
    <xf numFmtId="0" fontId="27" fillId="33" borderId="10" xfId="0" applyFont="1" applyFill="1" applyBorder="1" applyAlignment="1">
      <alignment vertical="center" wrapText="1"/>
    </xf>
    <xf numFmtId="0" fontId="27" fillId="33" borderId="10" xfId="0" applyFont="1" applyFill="1" applyBorder="1" applyAlignment="1">
      <alignment horizontal="justify" vertical="center" wrapText="1"/>
    </xf>
    <xf numFmtId="0" fontId="129" fillId="33" borderId="10" xfId="0" applyFont="1" applyFill="1" applyBorder="1" applyAlignment="1">
      <alignment horizontal="center" vertical="center" wrapText="1"/>
    </xf>
    <xf numFmtId="0" fontId="131" fillId="33" borderId="10" xfId="0" applyFont="1" applyFill="1" applyBorder="1" applyAlignment="1">
      <alignment horizontal="center" vertical="center" wrapText="1"/>
    </xf>
    <xf numFmtId="1" fontId="89" fillId="33" borderId="10" xfId="0" applyNumberFormat="1" applyFont="1" applyFill="1" applyBorder="1" applyAlignment="1">
      <alignment/>
    </xf>
    <xf numFmtId="0" fontId="133" fillId="0" borderId="10" xfId="0" applyFont="1" applyBorder="1" applyAlignment="1">
      <alignment horizontal="left" vertical="center"/>
    </xf>
    <xf numFmtId="2" fontId="89" fillId="33" borderId="0" xfId="0" applyNumberFormat="1" applyFont="1" applyFill="1" applyBorder="1" applyAlignment="1">
      <alignment horizontal="center" vertical="top"/>
    </xf>
    <xf numFmtId="0" fontId="90" fillId="33" borderId="0" xfId="0" applyFont="1" applyFill="1" applyBorder="1" applyAlignment="1">
      <alignment horizontal="center" wrapText="1"/>
    </xf>
    <xf numFmtId="2" fontId="89" fillId="33" borderId="0" xfId="0" applyNumberFormat="1" applyFont="1" applyFill="1" applyBorder="1" applyAlignment="1">
      <alignment horizontal="center" vertical="center" wrapText="1"/>
    </xf>
    <xf numFmtId="0" fontId="90" fillId="33" borderId="0" xfId="0" applyFont="1" applyFill="1" applyBorder="1" applyAlignment="1">
      <alignment horizontal="left" vertical="center" wrapText="1"/>
    </xf>
    <xf numFmtId="180" fontId="90" fillId="33" borderId="0" xfId="0" applyNumberFormat="1" applyFont="1" applyFill="1" applyBorder="1" applyAlignment="1">
      <alignment horizontal="left" vertical="center" wrapText="1"/>
    </xf>
    <xf numFmtId="0" fontId="14"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6" fillId="33" borderId="0" xfId="0" applyFont="1" applyFill="1" applyBorder="1" applyAlignment="1">
      <alignment horizontal="left" vertical="center" wrapText="1"/>
    </xf>
    <xf numFmtId="0" fontId="1" fillId="0" borderId="0" xfId="0" applyFont="1" applyBorder="1" applyAlignment="1">
      <alignment horizontal="left" wrapText="1"/>
    </xf>
    <xf numFmtId="0" fontId="89" fillId="33" borderId="0" xfId="0" applyFont="1" applyFill="1" applyBorder="1" applyAlignment="1">
      <alignment horizontal="center"/>
    </xf>
    <xf numFmtId="0" fontId="90" fillId="33" borderId="0" xfId="0" applyFont="1" applyFill="1" applyBorder="1" applyAlignment="1">
      <alignment wrapText="1"/>
    </xf>
    <xf numFmtId="0" fontId="90" fillId="33" borderId="0" xfId="0" applyFont="1" applyFill="1" applyBorder="1" applyAlignment="1">
      <alignment horizontal="left" wrapText="1"/>
    </xf>
    <xf numFmtId="0" fontId="90" fillId="33" borderId="0" xfId="0" applyFont="1" applyFill="1" applyBorder="1" applyAlignment="1">
      <alignment horizontal="center" vertical="center" wrapText="1"/>
    </xf>
    <xf numFmtId="2" fontId="131" fillId="33" borderId="0" xfId="0" applyNumberFormat="1" applyFont="1" applyFill="1" applyBorder="1" applyAlignment="1">
      <alignment horizontal="center" vertical="top"/>
    </xf>
    <xf numFmtId="0" fontId="93" fillId="0" borderId="10" xfId="0" applyFont="1" applyBorder="1" applyAlignment="1">
      <alignment horizontal="center" vertical="center" wrapText="1"/>
    </xf>
    <xf numFmtId="0" fontId="89" fillId="0" borderId="10" xfId="0" applyFont="1" applyBorder="1" applyAlignment="1">
      <alignment vertical="center" wrapText="1"/>
    </xf>
    <xf numFmtId="0" fontId="11" fillId="0" borderId="0" xfId="0" applyFont="1" applyBorder="1" applyAlignment="1">
      <alignment horizontal="center" wrapText="1"/>
    </xf>
    <xf numFmtId="0" fontId="11" fillId="0" borderId="12" xfId="0" applyFont="1" applyFill="1" applyBorder="1" applyAlignment="1">
      <alignment horizontal="center" vertical="center"/>
    </xf>
    <xf numFmtId="0" fontId="116" fillId="33" borderId="12" xfId="0" applyFont="1" applyFill="1" applyBorder="1" applyAlignment="1">
      <alignment horizontal="center" vertical="center"/>
    </xf>
    <xf numFmtId="0" fontId="11" fillId="0" borderId="12" xfId="0" applyFont="1" applyBorder="1" applyAlignment="1">
      <alignment horizontal="center" wrapText="1"/>
    </xf>
    <xf numFmtId="0" fontId="11" fillId="0" borderId="12" xfId="0" applyFont="1" applyBorder="1" applyAlignment="1">
      <alignment/>
    </xf>
    <xf numFmtId="1" fontId="116" fillId="33" borderId="12" xfId="0" applyNumberFormat="1" applyFont="1" applyFill="1" applyBorder="1" applyAlignment="1">
      <alignment horizontal="center" vertical="top"/>
    </xf>
    <xf numFmtId="0" fontId="11" fillId="0" borderId="12" xfId="0" applyFont="1" applyFill="1" applyBorder="1" applyAlignment="1">
      <alignment horizontal="center"/>
    </xf>
    <xf numFmtId="0" fontId="0" fillId="0" borderId="0" xfId="0" applyBorder="1" applyAlignment="1">
      <alignment horizontal="right" wrapText="1"/>
    </xf>
    <xf numFmtId="0" fontId="6" fillId="0" borderId="0" xfId="0" applyFont="1" applyBorder="1" applyAlignment="1">
      <alignment horizontal="right" wrapText="1"/>
    </xf>
    <xf numFmtId="2" fontId="12" fillId="33"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0" xfId="0" applyFont="1" applyBorder="1" applyAlignment="1">
      <alignment horizontal="center"/>
    </xf>
    <xf numFmtId="0" fontId="116" fillId="33" borderId="0" xfId="0" applyFont="1" applyFill="1" applyBorder="1" applyAlignment="1">
      <alignment horizontal="center" vertical="center"/>
    </xf>
    <xf numFmtId="0" fontId="11" fillId="0" borderId="0" xfId="0" applyFont="1" applyBorder="1" applyAlignment="1">
      <alignment/>
    </xf>
    <xf numFmtId="1" fontId="116" fillId="33" borderId="0" xfId="0" applyNumberFormat="1" applyFont="1" applyFill="1" applyBorder="1" applyAlignment="1">
      <alignment horizontal="center" vertical="top"/>
    </xf>
    <xf numFmtId="0" fontId="11" fillId="0" borderId="0" xfId="0" applyFont="1" applyFill="1" applyBorder="1" applyAlignment="1">
      <alignment horizontal="center"/>
    </xf>
    <xf numFmtId="1" fontId="11" fillId="0" borderId="10" xfId="0" applyNumberFormat="1" applyFont="1" applyFill="1" applyBorder="1" applyAlignment="1">
      <alignment horizontal="center" vertical="top" wrapText="1"/>
    </xf>
    <xf numFmtId="0" fontId="11" fillId="0" borderId="0" xfId="0" applyFont="1" applyAlignment="1">
      <alignment/>
    </xf>
    <xf numFmtId="0" fontId="20" fillId="33" borderId="10" xfId="0" applyFont="1" applyFill="1" applyBorder="1" applyAlignment="1">
      <alignment horizontal="left" wrapText="1"/>
    </xf>
    <xf numFmtId="0" fontId="7" fillId="0" borderId="0" xfId="0" applyFont="1" applyBorder="1" applyAlignment="1">
      <alignment horizontal="center"/>
    </xf>
    <xf numFmtId="0" fontId="5" fillId="0" borderId="0" xfId="0" applyFont="1" applyBorder="1" applyAlignment="1">
      <alignment horizontal="left" wrapText="1" shrinkToFit="1"/>
    </xf>
    <xf numFmtId="0" fontId="6" fillId="0" borderId="0" xfId="0" applyFont="1" applyAlignment="1">
      <alignment horizontal="left" wrapText="1" shrinkToFit="1"/>
    </xf>
    <xf numFmtId="0" fontId="5" fillId="0" borderId="0" xfId="0" applyFont="1" applyBorder="1" applyAlignment="1">
      <alignment horizontal="left" wrapText="1"/>
    </xf>
    <xf numFmtId="0" fontId="6" fillId="0" borderId="0" xfId="0" applyFont="1" applyAlignment="1">
      <alignment horizontal="left" wrapText="1"/>
    </xf>
    <xf numFmtId="0" fontId="7" fillId="0" borderId="0" xfId="0" applyFont="1" applyBorder="1" applyAlignment="1">
      <alignment horizontal="left" wrapText="1" shrinkToFit="1"/>
    </xf>
    <xf numFmtId="0" fontId="6" fillId="0" borderId="0" xfId="0" applyFont="1" applyAlignment="1">
      <alignment wrapText="1" shrinkToFit="1"/>
    </xf>
    <xf numFmtId="0" fontId="19" fillId="0" borderId="0" xfId="0" applyFont="1" applyBorder="1" applyAlignment="1">
      <alignment horizontal="right" wrapText="1"/>
    </xf>
    <xf numFmtId="0" fontId="6" fillId="0" borderId="0" xfId="0" applyFont="1" applyAlignment="1">
      <alignment wrapText="1"/>
    </xf>
    <xf numFmtId="0" fontId="5" fillId="0" borderId="0" xfId="0" applyFont="1" applyBorder="1" applyAlignment="1">
      <alignment/>
    </xf>
    <xf numFmtId="0" fontId="7" fillId="0" borderId="12" xfId="0" applyFont="1" applyBorder="1" applyAlignment="1">
      <alignment horizontal="left" wrapText="1"/>
    </xf>
    <xf numFmtId="0" fontId="7" fillId="0" borderId="17" xfId="0" applyFont="1" applyBorder="1" applyAlignment="1">
      <alignment horizontal="left" wrapText="1"/>
    </xf>
    <xf numFmtId="0" fontId="7" fillId="0" borderId="15" xfId="0" applyFont="1" applyBorder="1" applyAlignment="1">
      <alignment horizontal="left" wrapText="1"/>
    </xf>
    <xf numFmtId="0" fontId="12" fillId="0" borderId="0" xfId="0" applyFont="1" applyBorder="1" applyAlignment="1">
      <alignment horizontal="right" wrapText="1" shrinkToFit="1"/>
    </xf>
    <xf numFmtId="0" fontId="11" fillId="0" borderId="0" xfId="0" applyFont="1" applyAlignment="1">
      <alignment wrapText="1"/>
    </xf>
    <xf numFmtId="0" fontId="12" fillId="0" borderId="0" xfId="0" applyFont="1" applyBorder="1" applyAlignment="1">
      <alignment horizontal="right" wrapText="1"/>
    </xf>
    <xf numFmtId="0" fontId="14" fillId="0" borderId="0" xfId="0" applyFont="1" applyBorder="1" applyAlignment="1">
      <alignment horizontal="center"/>
    </xf>
    <xf numFmtId="0" fontId="14" fillId="0" borderId="0" xfId="0" applyFont="1" applyAlignment="1">
      <alignment horizontal="right" wrapText="1"/>
    </xf>
    <xf numFmtId="0" fontId="14" fillId="0" borderId="0" xfId="0" applyFont="1" applyAlignment="1">
      <alignment wrapText="1"/>
    </xf>
    <xf numFmtId="0" fontId="7" fillId="0" borderId="10" xfId="0" applyFont="1" applyFill="1" applyBorder="1" applyAlignment="1">
      <alignment horizontal="center" wrapText="1"/>
    </xf>
    <xf numFmtId="0" fontId="7" fillId="0" borderId="0" xfId="0" applyFont="1" applyFill="1" applyBorder="1" applyAlignment="1">
      <alignment horizontal="center" wrapText="1"/>
    </xf>
    <xf numFmtId="0" fontId="7" fillId="0" borderId="13" xfId="0" applyFont="1" applyFill="1" applyBorder="1" applyAlignment="1">
      <alignment horizontal="center" wrapText="1"/>
    </xf>
    <xf numFmtId="0" fontId="7" fillId="0" borderId="0" xfId="0" applyFont="1" applyFill="1" applyAlignment="1">
      <alignment horizontal="right" wrapText="1"/>
    </xf>
    <xf numFmtId="0" fontId="5" fillId="0" borderId="0" xfId="0" applyFont="1" applyFill="1" applyAlignment="1">
      <alignment wrapText="1"/>
    </xf>
    <xf numFmtId="0" fontId="7" fillId="0" borderId="12" xfId="0" applyFont="1" applyFill="1" applyBorder="1" applyAlignment="1">
      <alignment horizontal="center" vertical="justify" wrapText="1"/>
    </xf>
    <xf numFmtId="0" fontId="7" fillId="0" borderId="15" xfId="0" applyFont="1" applyFill="1" applyBorder="1" applyAlignment="1">
      <alignment horizontal="center" vertical="justify" wrapText="1"/>
    </xf>
    <xf numFmtId="0" fontId="7" fillId="0" borderId="10" xfId="0" applyFont="1" applyFill="1" applyBorder="1" applyAlignment="1">
      <alignment horizontal="center" vertical="justify" wrapText="1"/>
    </xf>
    <xf numFmtId="0" fontId="5" fillId="0" borderId="10" xfId="0" applyFont="1" applyFill="1" applyBorder="1" applyAlignment="1">
      <alignment wrapText="1"/>
    </xf>
    <xf numFmtId="180" fontId="7" fillId="0" borderId="10" xfId="0" applyNumberFormat="1" applyFont="1" applyFill="1" applyBorder="1" applyAlignment="1">
      <alignment horizontal="center" wrapText="1"/>
    </xf>
    <xf numFmtId="0" fontId="5" fillId="0" borderId="10" xfId="0" applyFont="1" applyFill="1" applyBorder="1" applyAlignment="1">
      <alignment horizontal="center" wrapText="1"/>
    </xf>
    <xf numFmtId="0" fontId="7" fillId="0" borderId="11" xfId="0" applyFont="1" applyFill="1" applyBorder="1" applyAlignment="1">
      <alignment horizontal="center"/>
    </xf>
    <xf numFmtId="0" fontId="7" fillId="0" borderId="16" xfId="0" applyFont="1" applyFill="1" applyBorder="1" applyAlignment="1">
      <alignment horizontal="center"/>
    </xf>
    <xf numFmtId="180" fontId="7" fillId="0" borderId="18" xfId="0" applyNumberFormat="1" applyFont="1" applyFill="1" applyBorder="1" applyAlignment="1">
      <alignment horizontal="center" wrapText="1"/>
    </xf>
    <xf numFmtId="180" fontId="7" fillId="0" borderId="19" xfId="0" applyNumberFormat="1" applyFont="1" applyFill="1" applyBorder="1" applyAlignment="1">
      <alignment horizontal="center" wrapText="1"/>
    </xf>
    <xf numFmtId="180" fontId="7" fillId="0" borderId="20" xfId="0" applyNumberFormat="1" applyFont="1" applyFill="1" applyBorder="1" applyAlignment="1">
      <alignment horizontal="center" wrapText="1"/>
    </xf>
    <xf numFmtId="180" fontId="7" fillId="0" borderId="21" xfId="0" applyNumberFormat="1" applyFont="1" applyFill="1" applyBorder="1" applyAlignment="1">
      <alignment horizontal="center" wrapText="1"/>
    </xf>
    <xf numFmtId="0" fontId="5" fillId="0" borderId="0" xfId="0" applyFont="1" applyFill="1" applyAlignment="1">
      <alignment horizontal="left" wrapText="1"/>
    </xf>
    <xf numFmtId="0" fontId="90" fillId="0" borderId="12" xfId="0" applyNumberFormat="1" applyFont="1" applyFill="1"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horizontal="center" vertical="top" wrapText="1"/>
    </xf>
    <xf numFmtId="0" fontId="90" fillId="0" borderId="0" xfId="0" applyFont="1" applyFill="1" applyAlignment="1">
      <alignment horizontal="center" wrapText="1"/>
    </xf>
    <xf numFmtId="0" fontId="90" fillId="0" borderId="18" xfId="0" applyNumberFormat="1" applyFont="1" applyFill="1" applyBorder="1" applyAlignment="1">
      <alignment horizontal="center" vertical="top" wrapText="1"/>
    </xf>
    <xf numFmtId="0" fontId="90" fillId="0" borderId="19" xfId="0" applyNumberFormat="1" applyFont="1" applyFill="1" applyBorder="1" applyAlignment="1">
      <alignment horizontal="center" vertical="top" wrapText="1"/>
    </xf>
    <xf numFmtId="0" fontId="90" fillId="0" borderId="12" xfId="0" applyFont="1" applyFill="1" applyBorder="1" applyAlignment="1">
      <alignment horizontal="left" vertical="justify" wrapText="1"/>
    </xf>
    <xf numFmtId="0" fontId="90" fillId="0" borderId="17" xfId="0" applyFont="1" applyFill="1" applyBorder="1" applyAlignment="1">
      <alignment horizontal="left" vertical="justify" wrapText="1"/>
    </xf>
    <xf numFmtId="0" fontId="90" fillId="0" borderId="15" xfId="0" applyFont="1" applyFill="1" applyBorder="1" applyAlignment="1">
      <alignment horizontal="left" vertical="justify" wrapText="1"/>
    </xf>
    <xf numFmtId="0" fontId="90" fillId="0" borderId="0" xfId="0" applyFont="1" applyFill="1" applyAlignment="1">
      <alignment wrapText="1"/>
    </xf>
    <xf numFmtId="0" fontId="90" fillId="0" borderId="0" xfId="0" applyFont="1" applyFill="1" applyAlignment="1">
      <alignment horizontal="left" wrapText="1"/>
    </xf>
    <xf numFmtId="0" fontId="89" fillId="0" borderId="0" xfId="0" applyFont="1" applyFill="1" applyAlignment="1">
      <alignment horizontal="left" wrapText="1"/>
    </xf>
    <xf numFmtId="0" fontId="90" fillId="0" borderId="0" xfId="0" applyFont="1" applyFill="1" applyBorder="1" applyAlignment="1">
      <alignment horizontal="center" wrapText="1"/>
    </xf>
    <xf numFmtId="0" fontId="90" fillId="33" borderId="0" xfId="0" applyFont="1" applyFill="1" applyAlignment="1">
      <alignment horizontal="center" wrapText="1"/>
    </xf>
    <xf numFmtId="0" fontId="90" fillId="33" borderId="12" xfId="0" applyFont="1" applyFill="1" applyBorder="1" applyAlignment="1">
      <alignment horizontal="left" wrapText="1"/>
    </xf>
    <xf numFmtId="0" fontId="90" fillId="33" borderId="17" xfId="0" applyFont="1" applyFill="1" applyBorder="1" applyAlignment="1">
      <alignment horizontal="left" wrapText="1"/>
    </xf>
    <xf numFmtId="0" fontId="90" fillId="33" borderId="15" xfId="0" applyFont="1" applyFill="1" applyBorder="1" applyAlignment="1">
      <alignment horizontal="left" wrapText="1"/>
    </xf>
    <xf numFmtId="0" fontId="90" fillId="33" borderId="12" xfId="0" applyFont="1" applyFill="1" applyBorder="1" applyAlignment="1">
      <alignment horizontal="left" vertical="justify" wrapText="1"/>
    </xf>
    <xf numFmtId="0" fontId="90" fillId="33" borderId="17" xfId="0" applyFont="1" applyFill="1" applyBorder="1" applyAlignment="1">
      <alignment horizontal="left" vertical="justify" wrapText="1"/>
    </xf>
    <xf numFmtId="0" fontId="90" fillId="33" borderId="15" xfId="0" applyFont="1" applyFill="1" applyBorder="1" applyAlignment="1">
      <alignment horizontal="left" vertical="justify" wrapText="1"/>
    </xf>
    <xf numFmtId="0" fontId="90" fillId="33" borderId="0" xfId="0" applyFont="1" applyFill="1" applyAlignment="1">
      <alignment wrapText="1"/>
    </xf>
    <xf numFmtId="0" fontId="90" fillId="33" borderId="0" xfId="0" applyFont="1" applyFill="1" applyAlignment="1">
      <alignment horizontal="left" wrapText="1"/>
    </xf>
    <xf numFmtId="0" fontId="90" fillId="33" borderId="0" xfId="0" applyFont="1" applyFill="1" applyBorder="1" applyAlignment="1">
      <alignment horizontal="center" wrapText="1"/>
    </xf>
    <xf numFmtId="180" fontId="90" fillId="33" borderId="12" xfId="0" applyNumberFormat="1" applyFont="1" applyFill="1" applyBorder="1" applyAlignment="1">
      <alignment horizontal="left" vertical="top" wrapText="1"/>
    </xf>
    <xf numFmtId="0" fontId="79" fillId="33" borderId="17" xfId="0" applyFont="1" applyFill="1" applyBorder="1" applyAlignment="1">
      <alignment horizontal="left" vertical="top" wrapText="1"/>
    </xf>
    <xf numFmtId="0" fontId="79" fillId="33" borderId="15" xfId="0" applyFont="1" applyFill="1" applyBorder="1" applyAlignment="1">
      <alignment horizontal="left" vertical="top" wrapText="1"/>
    </xf>
    <xf numFmtId="0" fontId="14" fillId="33" borderId="12" xfId="0" applyFont="1" applyFill="1" applyBorder="1" applyAlignment="1">
      <alignment horizontal="left"/>
    </xf>
    <xf numFmtId="0" fontId="14" fillId="33" borderId="17" xfId="0" applyFont="1" applyFill="1" applyBorder="1" applyAlignment="1">
      <alignment horizontal="left"/>
    </xf>
    <xf numFmtId="0" fontId="14" fillId="33" borderId="15" xfId="0" applyFont="1" applyFill="1" applyBorder="1" applyAlignment="1">
      <alignment horizontal="left"/>
    </xf>
    <xf numFmtId="0" fontId="1" fillId="33" borderId="17" xfId="0" applyFont="1" applyFill="1" applyBorder="1" applyAlignment="1">
      <alignment horizontal="left" vertical="top" wrapText="1"/>
    </xf>
    <xf numFmtId="0" fontId="1" fillId="33" borderId="15" xfId="0" applyFont="1" applyFill="1" applyBorder="1" applyAlignment="1">
      <alignment horizontal="left" vertical="top" wrapText="1"/>
    </xf>
    <xf numFmtId="180" fontId="90" fillId="33" borderId="12" xfId="0" applyNumberFormat="1" applyFont="1" applyFill="1" applyBorder="1" applyAlignment="1">
      <alignment horizontal="left" wrapText="1"/>
    </xf>
    <xf numFmtId="180" fontId="90" fillId="33" borderId="17" xfId="0" applyNumberFormat="1" applyFont="1" applyFill="1" applyBorder="1" applyAlignment="1">
      <alignment horizontal="left" wrapText="1"/>
    </xf>
    <xf numFmtId="180" fontId="90" fillId="33" borderId="15" xfId="0" applyNumberFormat="1" applyFont="1" applyFill="1" applyBorder="1" applyAlignment="1">
      <alignment horizontal="left" wrapText="1"/>
    </xf>
    <xf numFmtId="0" fontId="90" fillId="33" borderId="12" xfId="0" applyFont="1" applyFill="1" applyBorder="1" applyAlignment="1">
      <alignment horizontal="left" vertical="top" wrapText="1"/>
    </xf>
    <xf numFmtId="0" fontId="90" fillId="33" borderId="17" xfId="0" applyFont="1" applyFill="1" applyBorder="1" applyAlignment="1">
      <alignment horizontal="left" vertical="top" wrapText="1"/>
    </xf>
    <xf numFmtId="0" fontId="90" fillId="33" borderId="15" xfId="0" applyFont="1" applyFill="1" applyBorder="1" applyAlignment="1">
      <alignment horizontal="left" vertical="top" wrapText="1"/>
    </xf>
    <xf numFmtId="0" fontId="90" fillId="33" borderId="12" xfId="0" applyFont="1" applyFill="1" applyBorder="1" applyAlignment="1">
      <alignment vertical="top" wrapText="1"/>
    </xf>
    <xf numFmtId="0" fontId="0" fillId="33" borderId="17" xfId="0" applyFill="1" applyBorder="1" applyAlignment="1">
      <alignment vertical="top" wrapText="1"/>
    </xf>
    <xf numFmtId="0" fontId="0" fillId="33" borderId="15" xfId="0" applyFill="1" applyBorder="1" applyAlignment="1">
      <alignment vertical="top" wrapText="1"/>
    </xf>
    <xf numFmtId="0" fontId="90" fillId="33" borderId="10" xfId="0" applyFont="1" applyFill="1" applyBorder="1" applyAlignment="1">
      <alignment horizontal="left" wrapText="1"/>
    </xf>
    <xf numFmtId="0" fontId="1" fillId="33" borderId="17" xfId="0" applyFont="1" applyFill="1" applyBorder="1" applyAlignment="1">
      <alignment horizontal="left" wrapText="1"/>
    </xf>
    <xf numFmtId="0" fontId="1" fillId="33" borderId="15" xfId="0" applyFont="1" applyFill="1" applyBorder="1" applyAlignment="1">
      <alignment horizontal="left" wrapText="1"/>
    </xf>
    <xf numFmtId="0" fontId="90" fillId="33" borderId="10" xfId="0" applyFont="1" applyFill="1" applyBorder="1" applyAlignment="1">
      <alignment horizontal="center" wrapText="1"/>
    </xf>
    <xf numFmtId="180" fontId="90" fillId="33" borderId="10" xfId="0" applyNumberFormat="1" applyFont="1" applyFill="1" applyBorder="1" applyAlignment="1">
      <alignment horizontal="left" vertical="top" wrapText="1"/>
    </xf>
    <xf numFmtId="0" fontId="1" fillId="33" borderId="10" xfId="0" applyFont="1" applyFill="1" applyBorder="1" applyAlignment="1">
      <alignment horizontal="left" vertical="top" wrapText="1"/>
    </xf>
    <xf numFmtId="0" fontId="12" fillId="0" borderId="10" xfId="0" applyFont="1" applyFill="1" applyBorder="1" applyAlignment="1">
      <alignment horizontal="center" wrapText="1"/>
    </xf>
    <xf numFmtId="0" fontId="11" fillId="0" borderId="10" xfId="0" applyFont="1" applyBorder="1" applyAlignment="1">
      <alignment wrapText="1"/>
    </xf>
    <xf numFmtId="0" fontId="12" fillId="0" borderId="10" xfId="0" applyFont="1" applyBorder="1" applyAlignment="1">
      <alignment horizontal="center" vertical="center" wrapText="1"/>
    </xf>
    <xf numFmtId="0" fontId="118" fillId="0" borderId="0" xfId="0" applyFont="1" applyFill="1" applyAlignment="1">
      <alignment horizontal="right" wrapText="1"/>
    </xf>
    <xf numFmtId="0" fontId="12" fillId="0" borderId="10" xfId="0" applyFont="1" applyFill="1" applyBorder="1" applyAlignment="1">
      <alignment vertical="top" wrapText="1"/>
    </xf>
    <xf numFmtId="0" fontId="12" fillId="0" borderId="10" xfId="0" applyFont="1" applyBorder="1" applyAlignment="1">
      <alignment horizontal="center" wrapText="1"/>
    </xf>
    <xf numFmtId="0" fontId="11" fillId="0" borderId="10" xfId="0" applyFont="1" applyBorder="1" applyAlignment="1">
      <alignment horizontal="center" wrapText="1"/>
    </xf>
    <xf numFmtId="0" fontId="116" fillId="33" borderId="10" xfId="0" applyFont="1" applyFill="1" applyBorder="1" applyAlignment="1">
      <alignment wrapText="1"/>
    </xf>
    <xf numFmtId="0" fontId="12" fillId="0" borderId="10" xfId="0" applyFont="1" applyBorder="1" applyAlignment="1">
      <alignment horizontal="center" vertical="top" wrapText="1"/>
    </xf>
    <xf numFmtId="1" fontId="12" fillId="0" borderId="10" xfId="0" applyNumberFormat="1" applyFont="1" applyFill="1" applyBorder="1" applyAlignment="1">
      <alignment horizontal="center" vertical="top" wrapText="1"/>
    </xf>
    <xf numFmtId="0" fontId="12" fillId="0" borderId="10" xfId="0" applyFont="1" applyBorder="1" applyAlignment="1">
      <alignment wrapText="1"/>
    </xf>
    <xf numFmtId="0" fontId="12" fillId="33" borderId="10" xfId="0" applyFont="1" applyFill="1" applyBorder="1" applyAlignment="1">
      <alignment horizontal="center" wrapText="1"/>
    </xf>
    <xf numFmtId="0" fontId="11" fillId="0" borderId="10" xfId="0" applyFont="1" applyFill="1" applyBorder="1" applyAlignment="1">
      <alignment horizontal="center" wrapText="1"/>
    </xf>
    <xf numFmtId="0" fontId="12" fillId="0" borderId="0" xfId="0" applyFont="1" applyFill="1" applyBorder="1" applyAlignment="1">
      <alignment horizontal="center" wrapText="1"/>
    </xf>
    <xf numFmtId="0" fontId="11" fillId="0" borderId="0" xfId="0" applyFont="1" applyBorder="1" applyAlignment="1">
      <alignment horizontal="center" wrapText="1"/>
    </xf>
    <xf numFmtId="0" fontId="12" fillId="0" borderId="10" xfId="0" applyFont="1" applyBorder="1" applyAlignment="1">
      <alignment horizontal="center" vertical="justify" wrapText="1"/>
    </xf>
    <xf numFmtId="1" fontId="11" fillId="0" borderId="10" xfId="0" applyNumberFormat="1" applyFont="1" applyFill="1" applyBorder="1" applyAlignment="1">
      <alignment horizontal="left" vertical="top" wrapText="1"/>
    </xf>
    <xf numFmtId="0" fontId="118" fillId="0" borderId="10" xfId="0" applyFont="1" applyBorder="1" applyAlignment="1">
      <alignment horizontal="center" wrapText="1"/>
    </xf>
    <xf numFmtId="0" fontId="95" fillId="0" borderId="0" xfId="0" applyFont="1" applyFill="1" applyAlignment="1">
      <alignment horizontal="center" wrapText="1"/>
    </xf>
    <xf numFmtId="0" fontId="95" fillId="0" borderId="18" xfId="0" applyNumberFormat="1" applyFont="1" applyFill="1" applyBorder="1" applyAlignment="1">
      <alignment horizontal="center" vertical="top" wrapText="1"/>
    </xf>
    <xf numFmtId="0" fontId="95" fillId="0" borderId="19" xfId="0" applyNumberFormat="1" applyFont="1" applyFill="1" applyBorder="1" applyAlignment="1">
      <alignment horizontal="center" vertical="top" wrapText="1"/>
    </xf>
    <xf numFmtId="0" fontId="95" fillId="0" borderId="12" xfId="0" applyFont="1" applyFill="1" applyBorder="1" applyAlignment="1">
      <alignment horizontal="center" vertical="justify" wrapText="1"/>
    </xf>
    <xf numFmtId="0" fontId="95" fillId="0" borderId="17" xfId="0" applyFont="1" applyFill="1" applyBorder="1" applyAlignment="1">
      <alignment horizontal="center" vertical="justify" wrapText="1"/>
    </xf>
    <xf numFmtId="0" fontId="95" fillId="0" borderId="15" xfId="0" applyFont="1" applyFill="1" applyBorder="1" applyAlignment="1">
      <alignment horizontal="center" vertical="justify" wrapText="1"/>
    </xf>
    <xf numFmtId="0" fontId="95" fillId="0" borderId="0" xfId="0" applyFont="1" applyFill="1" applyAlignment="1">
      <alignment wrapText="1"/>
    </xf>
    <xf numFmtId="0" fontId="95" fillId="0" borderId="0" xfId="0" applyFont="1" applyFill="1" applyAlignment="1">
      <alignment horizontal="left" wrapText="1"/>
    </xf>
    <xf numFmtId="0" fontId="94" fillId="0" borderId="0" xfId="0" applyFont="1" applyFill="1" applyAlignment="1">
      <alignment horizontal="left" wrapText="1"/>
    </xf>
    <xf numFmtId="0" fontId="95" fillId="0" borderId="0" xfId="0" applyFont="1" applyFill="1" applyBorder="1" applyAlignment="1">
      <alignment horizontal="center" wrapText="1"/>
    </xf>
    <xf numFmtId="0" fontId="0" fillId="0" borderId="0" xfId="0" applyAlignment="1">
      <alignment horizontal="center" wrapText="1"/>
    </xf>
    <xf numFmtId="180" fontId="90" fillId="0" borderId="12" xfId="0" applyNumberFormat="1" applyFont="1" applyFill="1" applyBorder="1" applyAlignment="1">
      <alignment horizontal="center" vertical="top" wrapText="1"/>
    </xf>
    <xf numFmtId="0" fontId="1" fillId="0" borderId="17" xfId="0" applyFont="1" applyBorder="1" applyAlignment="1">
      <alignment horizontal="center" vertical="top" wrapText="1"/>
    </xf>
    <xf numFmtId="0" fontId="1" fillId="0" borderId="15" xfId="0" applyFont="1" applyBorder="1" applyAlignment="1">
      <alignment horizontal="center" vertical="top" wrapText="1"/>
    </xf>
    <xf numFmtId="0" fontId="90"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0" xfId="0" applyFont="1" applyFill="1" applyBorder="1" applyAlignment="1">
      <alignment horizontal="center" wrapText="1"/>
    </xf>
    <xf numFmtId="0" fontId="23" fillId="0" borderId="10" xfId="0" applyFont="1" applyBorder="1" applyAlignment="1">
      <alignment horizontal="center" wrapText="1"/>
    </xf>
    <xf numFmtId="0" fontId="13" fillId="0" borderId="10" xfId="0" applyFont="1" applyBorder="1" applyAlignment="1">
      <alignment wrapText="1"/>
    </xf>
    <xf numFmtId="2" fontId="13" fillId="0" borderId="10" xfId="0" applyNumberFormat="1" applyFont="1" applyFill="1" applyBorder="1" applyAlignment="1">
      <alignment horizontal="center" vertical="center"/>
    </xf>
    <xf numFmtId="0" fontId="13" fillId="0" borderId="10" xfId="0" applyFont="1" applyFill="1" applyBorder="1" applyAlignment="1">
      <alignment horizontal="center" wrapText="1"/>
    </xf>
    <xf numFmtId="0" fontId="15" fillId="0" borderId="10" xfId="0" applyFont="1" applyBorder="1" applyAlignment="1">
      <alignment horizontal="center" wrapText="1"/>
    </xf>
    <xf numFmtId="0" fontId="13" fillId="0" borderId="10" xfId="0" applyFont="1" applyBorder="1" applyAlignment="1">
      <alignment horizontal="left" vertical="top" wrapText="1"/>
    </xf>
    <xf numFmtId="0" fontId="15" fillId="0" borderId="10" xfId="0" applyFont="1" applyBorder="1" applyAlignment="1">
      <alignment wrapText="1"/>
    </xf>
    <xf numFmtId="0" fontId="14" fillId="0" borderId="10" xfId="0" applyFont="1" applyFill="1" applyBorder="1" applyAlignment="1">
      <alignment horizontal="center" wrapText="1" shrinkToFit="1"/>
    </xf>
    <xf numFmtId="0" fontId="23" fillId="0" borderId="10" xfId="0" applyFont="1" applyBorder="1" applyAlignment="1">
      <alignment horizontal="center" wrapText="1" shrinkToFit="1"/>
    </xf>
    <xf numFmtId="0" fontId="14" fillId="0" borderId="10" xfId="0" applyFont="1" applyBorder="1" applyAlignment="1">
      <alignment horizontal="center" wrapText="1"/>
    </xf>
    <xf numFmtId="0" fontId="0" fillId="0" borderId="10" xfId="0" applyBorder="1" applyAlignment="1">
      <alignment wrapText="1"/>
    </xf>
    <xf numFmtId="0" fontId="14" fillId="0" borderId="0" xfId="0" applyFont="1" applyFill="1" applyBorder="1" applyAlignment="1">
      <alignment horizontal="center" wrapText="1"/>
    </xf>
    <xf numFmtId="0" fontId="15" fillId="0" borderId="0" xfId="0" applyFont="1" applyBorder="1" applyAlignment="1">
      <alignment horizontal="center" wrapText="1"/>
    </xf>
    <xf numFmtId="0" fontId="90" fillId="0" borderId="0" xfId="0" applyFont="1" applyFill="1" applyAlignment="1">
      <alignment horizontal="right" wrapText="1"/>
    </xf>
    <xf numFmtId="0" fontId="15" fillId="0" borderId="0" xfId="0" applyFont="1" applyAlignment="1">
      <alignment wrapText="1"/>
    </xf>
    <xf numFmtId="0" fontId="14" fillId="33" borderId="12" xfId="0" applyFont="1" applyFill="1" applyBorder="1" applyAlignment="1">
      <alignment horizontal="center" wrapText="1"/>
    </xf>
    <xf numFmtId="0" fontId="1" fillId="33" borderId="17" xfId="0" applyFont="1" applyFill="1" applyBorder="1" applyAlignment="1">
      <alignment horizontal="center" wrapText="1"/>
    </xf>
    <xf numFmtId="0" fontId="1" fillId="33" borderId="15" xfId="0" applyFont="1" applyFill="1" applyBorder="1" applyAlignment="1">
      <alignment horizontal="center" wrapText="1"/>
    </xf>
    <xf numFmtId="0" fontId="134" fillId="0" borderId="12" xfId="0" applyFont="1" applyBorder="1" applyAlignment="1">
      <alignment horizontal="center" vertical="center" wrapText="1"/>
    </xf>
    <xf numFmtId="0" fontId="0" fillId="0" borderId="17" xfId="0" applyBorder="1" applyAlignment="1">
      <alignment wrapText="1"/>
    </xf>
    <xf numFmtId="0" fontId="0" fillId="0" borderId="15" xfId="0" applyBorder="1" applyAlignment="1">
      <alignment wrapText="1"/>
    </xf>
    <xf numFmtId="0" fontId="14" fillId="0" borderId="10" xfId="0" applyFont="1" applyBorder="1" applyAlignment="1">
      <alignment horizontal="center" vertical="top" wrapText="1"/>
    </xf>
    <xf numFmtId="0" fontId="22" fillId="0" borderId="0" xfId="0" applyFont="1" applyFill="1" applyBorder="1" applyAlignment="1">
      <alignment horizontal="center" wrapText="1"/>
    </xf>
    <xf numFmtId="0" fontId="20" fillId="0" borderId="0" xfId="0" applyFont="1" applyBorder="1" applyAlignment="1">
      <alignment horizontal="center" wrapText="1"/>
    </xf>
    <xf numFmtId="0" fontId="6" fillId="0" borderId="0" xfId="0" applyFont="1" applyAlignment="1">
      <alignment horizontal="center" wrapText="1"/>
    </xf>
    <xf numFmtId="0" fontId="20" fillId="0" borderId="0" xfId="0" applyFont="1" applyAlignment="1">
      <alignment horizontal="left" wrapText="1"/>
    </xf>
    <xf numFmtId="0" fontId="0" fillId="0" borderId="0" xfId="0" applyAlignment="1">
      <alignment horizontal="left" wrapText="1"/>
    </xf>
    <xf numFmtId="0" fontId="135" fillId="0" borderId="0" xfId="0" applyFont="1" applyAlignment="1">
      <alignment horizontal="justify" vertical="center" wrapText="1"/>
    </xf>
    <xf numFmtId="0" fontId="0" fillId="0" borderId="0" xfId="0" applyAlignment="1">
      <alignment wrapText="1"/>
    </xf>
    <xf numFmtId="0" fontId="22" fillId="0" borderId="0" xfId="0" applyFont="1" applyBorder="1" applyAlignment="1">
      <alignment horizontal="center" wrapText="1"/>
    </xf>
    <xf numFmtId="0" fontId="1" fillId="0" borderId="0" xfId="0" applyFont="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10" xfId="0" applyFont="1" applyBorder="1" applyAlignment="1">
      <alignment horizontal="center" wrapText="1"/>
    </xf>
    <xf numFmtId="0" fontId="20" fillId="33" borderId="10" xfId="0" applyFont="1" applyFill="1" applyBorder="1" applyAlignment="1">
      <alignment horizontal="center" wrapText="1"/>
    </xf>
    <xf numFmtId="0" fontId="21" fillId="33" borderId="10" xfId="0" applyFont="1" applyFill="1" applyBorder="1" applyAlignment="1">
      <alignment horizontal="center" wrapText="1"/>
    </xf>
    <xf numFmtId="0" fontId="20" fillId="0" borderId="12" xfId="0" applyFont="1"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wrapText="1"/>
    </xf>
    <xf numFmtId="180" fontId="90" fillId="33" borderId="10" xfId="0" applyNumberFormat="1" applyFont="1" applyFill="1" applyBorder="1" applyAlignment="1">
      <alignment horizontal="left" wrapText="1"/>
    </xf>
    <xf numFmtId="0" fontId="8" fillId="33" borderId="10" xfId="0" applyFont="1" applyFill="1" applyBorder="1" applyAlignment="1">
      <alignment horizontal="left" wrapText="1"/>
    </xf>
    <xf numFmtId="0" fontId="8" fillId="33" borderId="10" xfId="0" applyFont="1" applyFill="1" applyBorder="1" applyAlignment="1">
      <alignment horizontal="left" vertical="top" wrapText="1"/>
    </xf>
    <xf numFmtId="0" fontId="90" fillId="33" borderId="10" xfId="0" applyFont="1" applyFill="1" applyBorder="1" applyAlignment="1">
      <alignment horizontal="left" vertical="top" wrapText="1"/>
    </xf>
    <xf numFmtId="0" fontId="90" fillId="33" borderId="10" xfId="0" applyFont="1" applyFill="1" applyBorder="1" applyAlignment="1">
      <alignment vertical="top" wrapText="1"/>
    </xf>
    <xf numFmtId="0" fontId="6" fillId="33" borderId="10" xfId="0" applyFont="1" applyFill="1" applyBorder="1" applyAlignment="1">
      <alignment vertical="top" wrapText="1"/>
    </xf>
    <xf numFmtId="0" fontId="14" fillId="33" borderId="10" xfId="0" applyFont="1" applyFill="1" applyBorder="1" applyAlignment="1">
      <alignment horizontal="left"/>
    </xf>
    <xf numFmtId="0" fontId="90" fillId="33" borderId="10" xfId="0" applyFont="1" applyFill="1" applyBorder="1" applyAlignment="1">
      <alignment horizontal="left" vertical="justify" wrapText="1"/>
    </xf>
    <xf numFmtId="0" fontId="134" fillId="0" borderId="10" xfId="0" applyFont="1" applyBorder="1" applyAlignment="1">
      <alignment horizontal="center" vertical="center" wrapText="1"/>
    </xf>
    <xf numFmtId="0" fontId="6" fillId="0" borderId="10" xfId="0" applyFont="1" applyBorder="1" applyAlignment="1">
      <alignment wrapText="1"/>
    </xf>
    <xf numFmtId="0" fontId="1" fillId="0" borderId="10" xfId="0" applyFont="1" applyBorder="1" applyAlignment="1">
      <alignment horizontal="left" wrapText="1"/>
    </xf>
    <xf numFmtId="0" fontId="90" fillId="33" borderId="10" xfId="0" applyFont="1" applyFill="1" applyBorder="1" applyAlignment="1">
      <alignment horizontal="left" vertical="center" wrapText="1"/>
    </xf>
    <xf numFmtId="180" fontId="90" fillId="33" borderId="10" xfId="0" applyNumberFormat="1" applyFont="1" applyFill="1" applyBorder="1" applyAlignment="1">
      <alignment horizontal="left" vertical="center" wrapText="1"/>
    </xf>
    <xf numFmtId="0" fontId="14"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180" fontId="12" fillId="33" borderId="10" xfId="0" applyNumberFormat="1" applyFont="1" applyFill="1" applyBorder="1" applyAlignment="1">
      <alignment horizontal="center" wrapText="1"/>
    </xf>
    <xf numFmtId="0" fontId="1" fillId="0" borderId="10" xfId="0" applyFont="1" applyBorder="1" applyAlignment="1">
      <alignment wrapText="1"/>
    </xf>
    <xf numFmtId="0" fontId="11" fillId="0" borderId="12" xfId="0" applyFont="1" applyBorder="1" applyAlignment="1">
      <alignment horizontal="center" wrapText="1"/>
    </xf>
    <xf numFmtId="1" fontId="11" fillId="0" borderId="12" xfId="0" applyNumberFormat="1" applyFont="1" applyFill="1" applyBorder="1" applyAlignment="1">
      <alignment horizontal="center" vertical="top"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0" xfId="0" applyFont="1" applyBorder="1" applyAlignment="1">
      <alignment horizontal="left" wrapText="1"/>
    </xf>
    <xf numFmtId="0" fontId="0" fillId="0" borderId="0" xfId="0" applyAlignment="1">
      <alignment horizontal="right" wrapText="1"/>
    </xf>
    <xf numFmtId="0" fontId="6" fillId="0" borderId="0" xfId="0" applyFont="1" applyAlignment="1">
      <alignment horizontal="right" wrapText="1"/>
    </xf>
    <xf numFmtId="0" fontId="0" fillId="0" borderId="10"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6;&#1050;\Downloads\&#1088;&#1072;&#1089;&#1095;&#1077;&#1090;%20%20&#1044;&#1077;&#1090;&#1089;&#1082;&#1086;&#1081;%20&#1073;&#1086;&#1083;&#1100;&#1085;&#1080;&#1094;&#109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046;&#1050;\Desktop\&#1054;&#1055;&#1052;&#1059;!!!\2016-2023\&#1055;&#1088;&#1077;&#1081;&#1089;&#1082;&#1091;&#1088;&#1072;&#1085;&#1090;&#1099;%202017-2023\2023&#1075;\2023&#1075;&#1086;&#1076;.&#1087;&#1088;&#1072;&#1081;&#1089;%20&#1043;&#1040;&#1059;&#1047;%20&#1040;&#1044;&#1043;&#1041;%20&#1089;%20&#1055;&#1062;...%20&#1080;&#1089;&#1087;&#1088;&#1072;&#1074;&#1083;&#1077;&#1085;&#1085;&#1099;&#1081;%20-%20&#1082;&#1086;&#1087;&#1080;&#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клады) на 01.10.14"/>
      <sheetName val="усл.зк.спец."/>
      <sheetName val="УЗИ брюш.полости"/>
      <sheetName val="УЗИ щит.жел."/>
      <sheetName val="УЗИ сердца"/>
      <sheetName val="УЗИ НСГ гол.мозга"/>
      <sheetName val="УЗИ ЭХО-ЭГ"/>
      <sheetName val="ЭЭГ с комп.обр.данных"/>
      <sheetName val="РЭГ с комп.обр.дан."/>
      <sheetName val="АСПОН-Д"/>
      <sheetName val="Рентгенография"/>
      <sheetName val="Коррекц.зрения"/>
      <sheetName val="Обсл.глаз.дна"/>
      <sheetName val="Ан.мочи"/>
      <sheetName val="Ан.кала"/>
      <sheetName val="Тромбоциты"/>
      <sheetName val="Лейкоформ."/>
      <sheetName val="Ан.крови"/>
      <sheetName val="Промывание..."/>
      <sheetName val="Массаж"/>
      <sheetName val="Фитосбор"/>
      <sheetName val="Ингаляция"/>
      <sheetName val="Леч.физра"/>
      <sheetName val="Бассейн"/>
      <sheetName val="Инъекции"/>
      <sheetName val="Галотер."/>
      <sheetName val="Эл.форез"/>
      <sheetName val="Снятие ЭКГ"/>
      <sheetName val="Расш.ЭКГ"/>
      <sheetName val="Мед.обслуж."/>
      <sheetName val="Кислор.кокт."/>
      <sheetName val="Пал.в кругл.стац"/>
      <sheetName val="ФДГС диагн."/>
      <sheetName val="Выд.спр.сан.карт 130"/>
      <sheetName val="Бассейн "/>
      <sheetName val="Вакц.Пента"/>
      <sheetName val="Вакц.Тетра"/>
      <sheetName val="Приорикс"/>
      <sheetName val="инфанрикс"/>
      <sheetName val="синфлорикс"/>
    </sheetNames>
    <sheetDataSet>
      <sheetData sheetId="15">
        <row r="54">
          <cell r="C54">
            <v>130</v>
          </cell>
        </row>
      </sheetData>
      <sheetData sheetId="16">
        <row r="54">
          <cell r="C54">
            <v>230</v>
          </cell>
        </row>
      </sheetData>
      <sheetData sheetId="17">
        <row r="53">
          <cell r="C53">
            <v>150</v>
          </cell>
        </row>
      </sheetData>
      <sheetData sheetId="19">
        <row r="50">
          <cell r="C50">
            <v>250</v>
          </cell>
        </row>
      </sheetData>
      <sheetData sheetId="20">
        <row r="50">
          <cell r="C50">
            <v>50</v>
          </cell>
        </row>
      </sheetData>
      <sheetData sheetId="21">
        <row r="55">
          <cell r="C55">
            <v>80</v>
          </cell>
        </row>
      </sheetData>
      <sheetData sheetId="22">
        <row r="50">
          <cell r="C50">
            <v>150</v>
          </cell>
        </row>
      </sheetData>
      <sheetData sheetId="25">
        <row r="54">
          <cell r="C54">
            <v>100</v>
          </cell>
        </row>
      </sheetData>
      <sheetData sheetId="26">
        <row r="52">
          <cell r="C52">
            <v>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Чулпан"/>
      <sheetName val="основ.2009"/>
      <sheetName val="код род."/>
      <sheetName val="код детс."/>
      <sheetName val="доп.прайс"/>
      <sheetName val="роддом"/>
      <sheetName val="детская"/>
      <sheetName val="бак.посев"/>
      <sheetName val="эпид.ансетезия с выбором врача."/>
      <sheetName val="лаб.детская"/>
      <sheetName val="хирургия"/>
      <sheetName val="немед.услуги."/>
      <sheetName val="терапевт"/>
      <sheetName val="по номек роддом 07.09"/>
      <sheetName val="номен хирург 07.09"/>
    </sheetNames>
    <sheetDataSet>
      <sheetData sheetId="4">
        <row r="14">
          <cell r="A14" t="str">
            <v>Бактериологические исследования материала из мочеполовых органов</v>
          </cell>
        </row>
        <row r="16">
          <cell r="A16" t="str">
            <v>А 26.20.006</v>
          </cell>
          <cell r="C16" t="str">
            <v>исследование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X167"/>
  <sheetViews>
    <sheetView zoomScalePageLayoutView="0" workbookViewId="0" topLeftCell="A1">
      <selection activeCell="G18" sqref="G18"/>
    </sheetView>
  </sheetViews>
  <sheetFormatPr defaultColWidth="9.00390625" defaultRowHeight="12.75"/>
  <cols>
    <col min="1" max="1" width="3.875" style="9" customWidth="1"/>
    <col min="2" max="2" width="62.25390625" style="9" customWidth="1"/>
    <col min="3" max="3" width="15.00390625" style="9" customWidth="1"/>
    <col min="4" max="4" width="7.625" style="9" customWidth="1"/>
    <col min="5" max="16384" width="9.125" style="9" customWidth="1"/>
  </cols>
  <sheetData>
    <row r="1" spans="1:50" ht="12.75">
      <c r="A1" s="90"/>
      <c r="B1" s="468" t="s">
        <v>94</v>
      </c>
      <c r="C1" s="468"/>
      <c r="D1" s="469"/>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2.75">
      <c r="A2" s="90"/>
      <c r="B2" s="468" t="s">
        <v>95</v>
      </c>
      <c r="C2" s="468"/>
      <c r="D2" s="469"/>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2.75">
      <c r="A3" s="90"/>
      <c r="B3" s="468" t="s">
        <v>96</v>
      </c>
      <c r="C3" s="468"/>
      <c r="D3" s="46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12.75">
      <c r="A4" s="90"/>
      <c r="B4" s="470"/>
      <c r="C4" s="470"/>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12.75">
      <c r="A5" s="90"/>
      <c r="B5" s="466" t="s">
        <v>101</v>
      </c>
      <c r="C5" s="466"/>
      <c r="D5" s="467"/>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12.75">
      <c r="A6" s="90"/>
      <c r="B6" s="462" t="s">
        <v>98</v>
      </c>
      <c r="C6" s="462"/>
      <c r="D6" s="46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2.75">
      <c r="A7" s="90"/>
      <c r="B7" s="464" t="s">
        <v>99</v>
      </c>
      <c r="C7" s="464"/>
      <c r="D7" s="465"/>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12.75">
      <c r="A8" s="90"/>
      <c r="B8" s="464" t="s">
        <v>100</v>
      </c>
      <c r="C8" s="464"/>
      <c r="D8" s="465"/>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21" customHeight="1">
      <c r="A9" s="461" t="s">
        <v>86</v>
      </c>
      <c r="B9" s="461"/>
      <c r="C9" s="461"/>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12.75">
      <c r="A10" s="461" t="s">
        <v>87</v>
      </c>
      <c r="B10" s="461"/>
      <c r="C10" s="461"/>
      <c r="D10" s="2"/>
      <c r="E10" s="2"/>
      <c r="F10" s="2"/>
      <c r="G10" s="2"/>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12.75">
      <c r="A11" s="461" t="s">
        <v>89</v>
      </c>
      <c r="B11" s="461"/>
      <c r="C11" s="461"/>
      <c r="D11" s="2"/>
      <c r="E11" s="2"/>
      <c r="F11" s="2"/>
      <c r="G11" s="2"/>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12.75">
      <c r="A12" s="3"/>
      <c r="B12" s="3"/>
      <c r="C12" s="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4" ht="24.75" customHeight="1">
      <c r="A13" s="91" t="s">
        <v>0</v>
      </c>
      <c r="B13" s="92" t="s">
        <v>1</v>
      </c>
      <c r="C13" s="93" t="s">
        <v>2</v>
      </c>
      <c r="D13" s="91" t="s">
        <v>93</v>
      </c>
    </row>
    <row r="14" spans="1:4" ht="12.75">
      <c r="A14" s="94">
        <v>1</v>
      </c>
      <c r="B14" s="94" t="s">
        <v>3</v>
      </c>
      <c r="C14" s="95">
        <v>190</v>
      </c>
      <c r="D14" s="96" t="s">
        <v>104</v>
      </c>
    </row>
    <row r="15" spans="1:4" ht="12.75">
      <c r="A15" s="94">
        <v>2</v>
      </c>
      <c r="B15" s="94" t="s">
        <v>4</v>
      </c>
      <c r="C15" s="95">
        <v>150</v>
      </c>
      <c r="D15" s="96" t="s">
        <v>105</v>
      </c>
    </row>
    <row r="16" spans="1:4" ht="12.75">
      <c r="A16" s="94">
        <v>3</v>
      </c>
      <c r="B16" s="94" t="s">
        <v>5</v>
      </c>
      <c r="C16" s="95">
        <v>100</v>
      </c>
      <c r="D16" s="96" t="s">
        <v>106</v>
      </c>
    </row>
    <row r="17" spans="1:4" ht="12.75">
      <c r="A17" s="94">
        <v>4</v>
      </c>
      <c r="B17" s="94" t="s">
        <v>6</v>
      </c>
      <c r="C17" s="95">
        <v>100</v>
      </c>
      <c r="D17" s="96" t="s">
        <v>107</v>
      </c>
    </row>
    <row r="18" spans="1:4" ht="12.75">
      <c r="A18" s="94">
        <v>5</v>
      </c>
      <c r="B18" s="94" t="s">
        <v>7</v>
      </c>
      <c r="C18" s="95">
        <v>60</v>
      </c>
      <c r="D18" s="96" t="s">
        <v>108</v>
      </c>
    </row>
    <row r="19" spans="1:4" ht="12.75">
      <c r="A19" s="94">
        <v>6</v>
      </c>
      <c r="B19" s="94" t="s">
        <v>8</v>
      </c>
      <c r="C19" s="95">
        <v>110</v>
      </c>
      <c r="D19" s="96" t="s">
        <v>109</v>
      </c>
    </row>
    <row r="20" spans="1:4" ht="12.75">
      <c r="A20" s="94">
        <v>7</v>
      </c>
      <c r="B20" s="94" t="s">
        <v>9</v>
      </c>
      <c r="C20" s="95">
        <v>210</v>
      </c>
      <c r="D20" s="96" t="s">
        <v>110</v>
      </c>
    </row>
    <row r="21" spans="1:4" ht="12.75">
      <c r="A21" s="94">
        <v>8</v>
      </c>
      <c r="B21" s="94" t="s">
        <v>10</v>
      </c>
      <c r="C21" s="95">
        <v>50</v>
      </c>
      <c r="D21" s="96" t="s">
        <v>111</v>
      </c>
    </row>
    <row r="22" spans="1:4" ht="12.75">
      <c r="A22" s="94">
        <v>9</v>
      </c>
      <c r="B22" s="94" t="s">
        <v>11</v>
      </c>
      <c r="C22" s="95">
        <v>65</v>
      </c>
      <c r="D22" s="96" t="s">
        <v>112</v>
      </c>
    </row>
    <row r="23" spans="1:4" ht="12.75">
      <c r="A23" s="94">
        <v>10</v>
      </c>
      <c r="B23" s="94" t="s">
        <v>12</v>
      </c>
      <c r="C23" s="95">
        <v>50</v>
      </c>
      <c r="D23" s="96" t="s">
        <v>113</v>
      </c>
    </row>
    <row r="24" spans="1:4" ht="12.75">
      <c r="A24" s="94">
        <v>11</v>
      </c>
      <c r="B24" s="94" t="s">
        <v>13</v>
      </c>
      <c r="C24" s="95">
        <v>50</v>
      </c>
      <c r="D24" s="96" t="s">
        <v>114</v>
      </c>
    </row>
    <row r="25" spans="1:4" ht="12.75">
      <c r="A25" s="94">
        <v>12</v>
      </c>
      <c r="B25" s="94" t="s">
        <v>14</v>
      </c>
      <c r="C25" s="95">
        <v>80</v>
      </c>
      <c r="D25" s="96" t="s">
        <v>115</v>
      </c>
    </row>
    <row r="26" spans="1:4" ht="12.75">
      <c r="A26" s="94">
        <v>13</v>
      </c>
      <c r="B26" s="94" t="s">
        <v>15</v>
      </c>
      <c r="C26" s="95">
        <v>220</v>
      </c>
      <c r="D26" s="96" t="s">
        <v>116</v>
      </c>
    </row>
    <row r="27" spans="1:4" ht="12.75">
      <c r="A27" s="94">
        <v>14</v>
      </c>
      <c r="B27" s="94" t="s">
        <v>16</v>
      </c>
      <c r="C27" s="95">
        <v>20</v>
      </c>
      <c r="D27" s="96" t="s">
        <v>117</v>
      </c>
    </row>
    <row r="28" spans="1:4" ht="12.75">
      <c r="A28" s="94">
        <v>15</v>
      </c>
      <c r="B28" s="94" t="s">
        <v>17</v>
      </c>
      <c r="C28" s="95">
        <v>30</v>
      </c>
      <c r="D28" s="96" t="s">
        <v>118</v>
      </c>
    </row>
    <row r="29" spans="1:4" ht="12.75">
      <c r="A29" s="94">
        <v>16</v>
      </c>
      <c r="B29" s="94" t="s">
        <v>18</v>
      </c>
      <c r="C29" s="95">
        <v>100</v>
      </c>
      <c r="D29" s="96" t="s">
        <v>119</v>
      </c>
    </row>
    <row r="30" spans="1:4" ht="12.75">
      <c r="A30" s="94">
        <v>17</v>
      </c>
      <c r="B30" s="94" t="s">
        <v>92</v>
      </c>
      <c r="C30" s="95">
        <v>150</v>
      </c>
      <c r="D30" s="96" t="s">
        <v>120</v>
      </c>
    </row>
    <row r="31" spans="1:4" ht="12.75">
      <c r="A31" s="94">
        <v>18</v>
      </c>
      <c r="B31" s="94" t="s">
        <v>19</v>
      </c>
      <c r="C31" s="95">
        <v>200</v>
      </c>
      <c r="D31" s="96" t="s">
        <v>121</v>
      </c>
    </row>
    <row r="32" spans="1:4" ht="12.75">
      <c r="A32" s="94">
        <v>19</v>
      </c>
      <c r="B32" s="94" t="s">
        <v>20</v>
      </c>
      <c r="C32" s="95">
        <v>300</v>
      </c>
      <c r="D32" s="96" t="s">
        <v>122</v>
      </c>
    </row>
    <row r="33" spans="1:4" ht="12.75">
      <c r="A33" s="94">
        <v>20</v>
      </c>
      <c r="B33" s="94" t="s">
        <v>21</v>
      </c>
      <c r="C33" s="95">
        <v>400</v>
      </c>
      <c r="D33" s="96" t="s">
        <v>123</v>
      </c>
    </row>
    <row r="34" spans="1:4" ht="12.75">
      <c r="A34" s="94">
        <v>21</v>
      </c>
      <c r="B34" s="94" t="s">
        <v>22</v>
      </c>
      <c r="C34" s="95">
        <v>420</v>
      </c>
      <c r="D34" s="96" t="s">
        <v>124</v>
      </c>
    </row>
    <row r="35" spans="1:4" ht="12.75">
      <c r="A35" s="94">
        <v>22</v>
      </c>
      <c r="B35" s="94" t="s">
        <v>23</v>
      </c>
      <c r="C35" s="95">
        <v>160</v>
      </c>
      <c r="D35" s="96" t="s">
        <v>125</v>
      </c>
    </row>
    <row r="36" spans="1:4" ht="12.75">
      <c r="A36" s="94">
        <v>23</v>
      </c>
      <c r="B36" s="94" t="s">
        <v>24</v>
      </c>
      <c r="C36" s="95">
        <v>155</v>
      </c>
      <c r="D36" s="96" t="s">
        <v>126</v>
      </c>
    </row>
    <row r="37" spans="1:4" ht="12.75">
      <c r="A37" s="94">
        <v>24</v>
      </c>
      <c r="B37" s="94" t="s">
        <v>25</v>
      </c>
      <c r="C37" s="95">
        <v>200</v>
      </c>
      <c r="D37" s="96" t="s">
        <v>127</v>
      </c>
    </row>
    <row r="38" spans="1:4" ht="12.75">
      <c r="A38" s="94">
        <v>25</v>
      </c>
      <c r="B38" s="94" t="s">
        <v>26</v>
      </c>
      <c r="C38" s="95">
        <v>180</v>
      </c>
      <c r="D38" s="96" t="s">
        <v>128</v>
      </c>
    </row>
    <row r="39" spans="1:4" ht="12.75">
      <c r="A39" s="94">
        <v>26</v>
      </c>
      <c r="B39" s="94" t="s">
        <v>27</v>
      </c>
      <c r="C39" s="95">
        <v>200</v>
      </c>
      <c r="D39" s="96" t="s">
        <v>129</v>
      </c>
    </row>
    <row r="40" spans="1:4" ht="12.75">
      <c r="A40" s="94">
        <v>27</v>
      </c>
      <c r="B40" s="94" t="s">
        <v>91</v>
      </c>
      <c r="C40" s="95">
        <v>250</v>
      </c>
      <c r="D40" s="96" t="s">
        <v>130</v>
      </c>
    </row>
    <row r="41" spans="1:4" ht="12.75">
      <c r="A41" s="94">
        <v>28</v>
      </c>
      <c r="B41" s="94" t="s">
        <v>28</v>
      </c>
      <c r="C41" s="95">
        <v>800</v>
      </c>
      <c r="D41" s="96" t="s">
        <v>131</v>
      </c>
    </row>
    <row r="42" spans="1:4" ht="12.75">
      <c r="A42" s="94">
        <v>29</v>
      </c>
      <c r="B42" s="94" t="s">
        <v>29</v>
      </c>
      <c r="C42" s="95">
        <v>1700</v>
      </c>
      <c r="D42" s="96" t="s">
        <v>132</v>
      </c>
    </row>
    <row r="43" spans="1:4" ht="12.75">
      <c r="A43" s="94">
        <v>30</v>
      </c>
      <c r="B43" s="94" t="s">
        <v>30</v>
      </c>
      <c r="C43" s="95">
        <v>1000</v>
      </c>
      <c r="D43" s="96" t="s">
        <v>133</v>
      </c>
    </row>
    <row r="44" spans="1:4" ht="24">
      <c r="A44" s="94">
        <v>31</v>
      </c>
      <c r="B44" s="97" t="s">
        <v>31</v>
      </c>
      <c r="C44" s="95">
        <v>1800</v>
      </c>
      <c r="D44" s="96" t="s">
        <v>134</v>
      </c>
    </row>
    <row r="45" spans="1:4" ht="12.75">
      <c r="A45" s="94">
        <v>32</v>
      </c>
      <c r="B45" s="94" t="s">
        <v>32</v>
      </c>
      <c r="C45" s="95">
        <v>1600</v>
      </c>
      <c r="D45" s="96" t="s">
        <v>135</v>
      </c>
    </row>
    <row r="46" spans="1:4" ht="24">
      <c r="A46" s="94">
        <v>33</v>
      </c>
      <c r="B46" s="97" t="s">
        <v>33</v>
      </c>
      <c r="C46" s="95">
        <v>2300</v>
      </c>
      <c r="D46" s="96" t="s">
        <v>136</v>
      </c>
    </row>
    <row r="47" spans="1:4" ht="12.75">
      <c r="A47" s="94">
        <v>34</v>
      </c>
      <c r="B47" s="97" t="s">
        <v>34</v>
      </c>
      <c r="C47" s="95">
        <v>3000</v>
      </c>
      <c r="D47" s="96" t="s">
        <v>137</v>
      </c>
    </row>
    <row r="48" spans="1:4" ht="12.75">
      <c r="A48" s="94">
        <v>35</v>
      </c>
      <c r="B48" s="94" t="s">
        <v>35</v>
      </c>
      <c r="C48" s="95">
        <v>200</v>
      </c>
      <c r="D48" s="96" t="s">
        <v>138</v>
      </c>
    </row>
    <row r="49" spans="1:4" ht="12.75">
      <c r="A49" s="94">
        <v>36</v>
      </c>
      <c r="B49" s="94" t="s">
        <v>36</v>
      </c>
      <c r="C49" s="95">
        <v>300</v>
      </c>
      <c r="D49" s="96" t="s">
        <v>139</v>
      </c>
    </row>
    <row r="50" spans="1:4" ht="12.75">
      <c r="A50" s="94">
        <v>37</v>
      </c>
      <c r="B50" s="94" t="s">
        <v>37</v>
      </c>
      <c r="C50" s="95">
        <v>300</v>
      </c>
      <c r="D50" s="96" t="s">
        <v>140</v>
      </c>
    </row>
    <row r="51" spans="1:4" ht="12.75">
      <c r="A51" s="94">
        <v>38</v>
      </c>
      <c r="B51" s="94" t="s">
        <v>38</v>
      </c>
      <c r="C51" s="95">
        <v>110</v>
      </c>
      <c r="D51" s="96" t="s">
        <v>141</v>
      </c>
    </row>
    <row r="52" spans="1:4" ht="12.75">
      <c r="A52" s="94">
        <v>39</v>
      </c>
      <c r="B52" s="94" t="s">
        <v>39</v>
      </c>
      <c r="C52" s="95">
        <v>200</v>
      </c>
      <c r="D52" s="96" t="s">
        <v>142</v>
      </c>
    </row>
    <row r="53" spans="1:4" ht="12.75">
      <c r="A53" s="94">
        <v>40</v>
      </c>
      <c r="B53" s="94" t="s">
        <v>90</v>
      </c>
      <c r="C53" s="95">
        <v>4500</v>
      </c>
      <c r="D53" s="96" t="s">
        <v>143</v>
      </c>
    </row>
    <row r="54" spans="1:4" ht="12.75">
      <c r="A54" s="94">
        <v>41</v>
      </c>
      <c r="B54" s="94" t="s">
        <v>40</v>
      </c>
      <c r="C54" s="95">
        <v>300</v>
      </c>
      <c r="D54" s="96" t="s">
        <v>144</v>
      </c>
    </row>
    <row r="55" spans="1:4" ht="12.75">
      <c r="A55" s="94">
        <v>42</v>
      </c>
      <c r="B55" s="94" t="s">
        <v>41</v>
      </c>
      <c r="C55" s="95">
        <v>600</v>
      </c>
      <c r="D55" s="96" t="s">
        <v>145</v>
      </c>
    </row>
    <row r="56" spans="1:4" ht="12.75">
      <c r="A56" s="94">
        <v>43</v>
      </c>
      <c r="B56" s="94" t="s">
        <v>42</v>
      </c>
      <c r="C56" s="95">
        <v>600</v>
      </c>
      <c r="D56" s="96" t="s">
        <v>146</v>
      </c>
    </row>
    <row r="57" spans="1:4" ht="12.75">
      <c r="A57" s="94">
        <v>44</v>
      </c>
      <c r="B57" s="94" t="s">
        <v>43</v>
      </c>
      <c r="C57" s="95">
        <v>100</v>
      </c>
      <c r="D57" s="96" t="s">
        <v>147</v>
      </c>
    </row>
    <row r="58" spans="1:4" ht="24">
      <c r="A58" s="94">
        <v>45</v>
      </c>
      <c r="B58" s="97" t="s">
        <v>44</v>
      </c>
      <c r="C58" s="95">
        <v>25</v>
      </c>
      <c r="D58" s="96" t="s">
        <v>148</v>
      </c>
    </row>
    <row r="59" spans="1:4" ht="12.75">
      <c r="A59" s="94">
        <v>46</v>
      </c>
      <c r="B59" s="94" t="s">
        <v>45</v>
      </c>
      <c r="C59" s="95">
        <v>100</v>
      </c>
      <c r="D59" s="96" t="s">
        <v>149</v>
      </c>
    </row>
    <row r="60" spans="1:4" ht="12.75">
      <c r="A60" s="94">
        <v>47</v>
      </c>
      <c r="B60" s="94" t="s">
        <v>46</v>
      </c>
      <c r="C60" s="95">
        <v>100</v>
      </c>
      <c r="D60" s="96" t="s">
        <v>150</v>
      </c>
    </row>
    <row r="61" spans="1:4" ht="12.75">
      <c r="A61" s="94">
        <v>48</v>
      </c>
      <c r="B61" s="94" t="s">
        <v>47</v>
      </c>
      <c r="C61" s="95">
        <v>30</v>
      </c>
      <c r="D61" s="96" t="s">
        <v>151</v>
      </c>
    </row>
    <row r="62" spans="1:4" ht="12.75">
      <c r="A62" s="94">
        <v>49</v>
      </c>
      <c r="B62" s="94" t="s">
        <v>48</v>
      </c>
      <c r="C62" s="95">
        <v>30</v>
      </c>
      <c r="D62" s="96" t="s">
        <v>152</v>
      </c>
    </row>
    <row r="63" spans="1:4" ht="12.75">
      <c r="A63" s="94">
        <v>50</v>
      </c>
      <c r="B63" s="94" t="s">
        <v>49</v>
      </c>
      <c r="C63" s="95">
        <v>30</v>
      </c>
      <c r="D63" s="96" t="s">
        <v>153</v>
      </c>
    </row>
    <row r="64" spans="1:4" ht="12.75">
      <c r="A64" s="94">
        <v>51</v>
      </c>
      <c r="B64" s="94" t="s">
        <v>50</v>
      </c>
      <c r="C64" s="95">
        <v>30</v>
      </c>
      <c r="D64" s="96" t="s">
        <v>154</v>
      </c>
    </row>
    <row r="65" spans="1:4" ht="12.75">
      <c r="A65" s="94">
        <v>52</v>
      </c>
      <c r="B65" s="94" t="s">
        <v>51</v>
      </c>
      <c r="C65" s="95">
        <v>20</v>
      </c>
      <c r="D65" s="96" t="s">
        <v>155</v>
      </c>
    </row>
    <row r="66" spans="1:4" ht="12.75">
      <c r="A66" s="94">
        <v>53</v>
      </c>
      <c r="B66" s="94" t="s">
        <v>52</v>
      </c>
      <c r="C66" s="95">
        <v>15</v>
      </c>
      <c r="D66" s="96" t="s">
        <v>156</v>
      </c>
    </row>
    <row r="67" spans="1:4" ht="12.75">
      <c r="A67" s="94">
        <v>54</v>
      </c>
      <c r="B67" s="94" t="s">
        <v>53</v>
      </c>
      <c r="C67" s="95">
        <v>25</v>
      </c>
      <c r="D67" s="96" t="s">
        <v>157</v>
      </c>
    </row>
    <row r="68" spans="1:4" ht="12.75">
      <c r="A68" s="94">
        <v>55</v>
      </c>
      <c r="B68" s="94" t="s">
        <v>54</v>
      </c>
      <c r="C68" s="95">
        <v>25</v>
      </c>
      <c r="D68" s="96" t="s">
        <v>158</v>
      </c>
    </row>
    <row r="69" spans="1:4" ht="12.75">
      <c r="A69" s="94">
        <v>56</v>
      </c>
      <c r="B69" s="94" t="s">
        <v>55</v>
      </c>
      <c r="C69" s="95">
        <v>30</v>
      </c>
      <c r="D69" s="96" t="s">
        <v>159</v>
      </c>
    </row>
    <row r="70" spans="1:4" ht="12.75" customHeight="1">
      <c r="A70" s="94">
        <v>57</v>
      </c>
      <c r="B70" s="94" t="s">
        <v>56</v>
      </c>
      <c r="C70" s="95">
        <v>80</v>
      </c>
      <c r="D70" s="96" t="s">
        <v>160</v>
      </c>
    </row>
    <row r="71" spans="1:4" ht="12.75" customHeight="1">
      <c r="A71" s="94">
        <v>58</v>
      </c>
      <c r="B71" s="94" t="s">
        <v>57</v>
      </c>
      <c r="C71" s="95">
        <v>95</v>
      </c>
      <c r="D71" s="96" t="s">
        <v>161</v>
      </c>
    </row>
    <row r="72" spans="1:4" ht="12.75" customHeight="1">
      <c r="A72" s="94">
        <v>59</v>
      </c>
      <c r="B72" s="94" t="s">
        <v>58</v>
      </c>
      <c r="C72" s="95">
        <v>100</v>
      </c>
      <c r="D72" s="96" t="s">
        <v>162</v>
      </c>
    </row>
    <row r="73" spans="1:4" ht="12.75">
      <c r="A73" s="94">
        <v>60</v>
      </c>
      <c r="B73" s="94" t="s">
        <v>59</v>
      </c>
      <c r="C73" s="95">
        <v>290</v>
      </c>
      <c r="D73" s="96" t="s">
        <v>163</v>
      </c>
    </row>
    <row r="74" spans="1:4" ht="12.75">
      <c r="A74" s="94">
        <v>61</v>
      </c>
      <c r="B74" s="94" t="s">
        <v>60</v>
      </c>
      <c r="C74" s="95">
        <v>330</v>
      </c>
      <c r="D74" s="96" t="s">
        <v>164</v>
      </c>
    </row>
    <row r="75" spans="1:4" ht="12.75">
      <c r="A75" s="94">
        <v>62</v>
      </c>
      <c r="B75" s="94" t="s">
        <v>61</v>
      </c>
      <c r="C75" s="95">
        <v>300</v>
      </c>
      <c r="D75" s="96" t="s">
        <v>165</v>
      </c>
    </row>
    <row r="76" spans="1:4" ht="12.75">
      <c r="A76" s="94">
        <v>63</v>
      </c>
      <c r="B76" s="94" t="s">
        <v>62</v>
      </c>
      <c r="C76" s="95">
        <v>310</v>
      </c>
      <c r="D76" s="96" t="s">
        <v>166</v>
      </c>
    </row>
    <row r="77" spans="1:4" ht="12.75">
      <c r="A77" s="94">
        <v>64</v>
      </c>
      <c r="B77" s="94" t="s">
        <v>63</v>
      </c>
      <c r="C77" s="95">
        <v>520</v>
      </c>
      <c r="D77" s="96" t="s">
        <v>167</v>
      </c>
    </row>
    <row r="78" spans="1:4" ht="12.75">
      <c r="A78" s="94">
        <v>65</v>
      </c>
      <c r="B78" s="94" t="s">
        <v>64</v>
      </c>
      <c r="C78" s="95">
        <v>3000</v>
      </c>
      <c r="D78" s="96" t="s">
        <v>168</v>
      </c>
    </row>
    <row r="79" spans="1:4" ht="12.75">
      <c r="A79" s="94">
        <v>66</v>
      </c>
      <c r="B79" s="94" t="s">
        <v>65</v>
      </c>
      <c r="C79" s="95">
        <v>3200</v>
      </c>
      <c r="D79" s="96" t="s">
        <v>169</v>
      </c>
    </row>
    <row r="80" spans="1:4" ht="12.75">
      <c r="A80" s="94">
        <v>67</v>
      </c>
      <c r="B80" s="94" t="s">
        <v>102</v>
      </c>
      <c r="C80" s="95">
        <v>6500</v>
      </c>
      <c r="D80" s="96" t="s">
        <v>170</v>
      </c>
    </row>
    <row r="81" spans="1:4" ht="12.75">
      <c r="A81" s="94">
        <v>68</v>
      </c>
      <c r="B81" s="94" t="s">
        <v>66</v>
      </c>
      <c r="C81" s="95">
        <v>4700</v>
      </c>
      <c r="D81" s="96" t="s">
        <v>171</v>
      </c>
    </row>
    <row r="82" spans="1:4" ht="12.75">
      <c r="A82" s="94">
        <v>69</v>
      </c>
      <c r="B82" s="94" t="s">
        <v>67</v>
      </c>
      <c r="C82" s="95">
        <v>2200</v>
      </c>
      <c r="D82" s="96" t="s">
        <v>172</v>
      </c>
    </row>
    <row r="83" spans="1:4" ht="12.75">
      <c r="A83" s="94">
        <v>70</v>
      </c>
      <c r="B83" s="94" t="s">
        <v>103</v>
      </c>
      <c r="C83" s="95">
        <v>1500</v>
      </c>
      <c r="D83" s="96" t="s">
        <v>173</v>
      </c>
    </row>
    <row r="84" spans="1:4" ht="12.75">
      <c r="A84" s="94">
        <v>71</v>
      </c>
      <c r="B84" s="94" t="s">
        <v>68</v>
      </c>
      <c r="C84" s="95">
        <v>6500</v>
      </c>
      <c r="D84" s="96" t="s">
        <v>174</v>
      </c>
    </row>
    <row r="85" spans="1:4" ht="12.75">
      <c r="A85" s="94">
        <v>72</v>
      </c>
      <c r="B85" s="94" t="s">
        <v>69</v>
      </c>
      <c r="C85" s="95">
        <v>5800</v>
      </c>
      <c r="D85" s="96" t="s">
        <v>175</v>
      </c>
    </row>
    <row r="86" spans="1:4" ht="12.75">
      <c r="A86" s="94">
        <v>73</v>
      </c>
      <c r="B86" s="94" t="s">
        <v>70</v>
      </c>
      <c r="C86" s="95">
        <v>6500</v>
      </c>
      <c r="D86" s="96" t="s">
        <v>176</v>
      </c>
    </row>
    <row r="87" spans="1:4" ht="12.75">
      <c r="A87" s="94">
        <v>74</v>
      </c>
      <c r="B87" s="94" t="s">
        <v>71</v>
      </c>
      <c r="C87" s="95">
        <v>5200</v>
      </c>
      <c r="D87" s="96" t="s">
        <v>177</v>
      </c>
    </row>
    <row r="88" spans="1:4" ht="12.75">
      <c r="A88" s="94">
        <v>75</v>
      </c>
      <c r="B88" s="94" t="s">
        <v>72</v>
      </c>
      <c r="C88" s="95">
        <v>5300</v>
      </c>
      <c r="D88" s="96" t="s">
        <v>178</v>
      </c>
    </row>
    <row r="89" spans="1:4" ht="12.75">
      <c r="A89" s="94">
        <v>76</v>
      </c>
      <c r="B89" s="94" t="s">
        <v>73</v>
      </c>
      <c r="C89" s="95">
        <v>4700</v>
      </c>
      <c r="D89" s="96" t="s">
        <v>179</v>
      </c>
    </row>
    <row r="90" spans="1:4" ht="12.75">
      <c r="A90" s="94">
        <v>77</v>
      </c>
      <c r="B90" s="94" t="s">
        <v>74</v>
      </c>
      <c r="C90" s="95">
        <v>2000</v>
      </c>
      <c r="D90" s="96" t="s">
        <v>180</v>
      </c>
    </row>
    <row r="91" spans="1:4" ht="12.75">
      <c r="A91" s="94">
        <v>78</v>
      </c>
      <c r="B91" s="94" t="s">
        <v>75</v>
      </c>
      <c r="C91" s="95">
        <v>2400</v>
      </c>
      <c r="D91" s="96" t="s">
        <v>181</v>
      </c>
    </row>
    <row r="92" spans="1:4" ht="12.75">
      <c r="A92" s="94">
        <v>79</v>
      </c>
      <c r="B92" s="94" t="s">
        <v>76</v>
      </c>
      <c r="C92" s="95">
        <v>190</v>
      </c>
      <c r="D92" s="96" t="s">
        <v>182</v>
      </c>
    </row>
    <row r="93" spans="1:4" ht="12.75">
      <c r="A93" s="94">
        <v>80</v>
      </c>
      <c r="B93" s="94" t="s">
        <v>77</v>
      </c>
      <c r="C93" s="95">
        <v>190</v>
      </c>
      <c r="D93" s="96" t="s">
        <v>183</v>
      </c>
    </row>
    <row r="94" spans="1:4" ht="12.75">
      <c r="A94" s="94">
        <v>81</v>
      </c>
      <c r="B94" s="94" t="s">
        <v>78</v>
      </c>
      <c r="C94" s="95">
        <v>190</v>
      </c>
      <c r="D94" s="96" t="s">
        <v>184</v>
      </c>
    </row>
    <row r="95" spans="1:4" ht="12.75">
      <c r="A95" s="94">
        <v>82</v>
      </c>
      <c r="B95" s="94" t="s">
        <v>79</v>
      </c>
      <c r="C95" s="95">
        <v>190</v>
      </c>
      <c r="D95" s="96" t="s">
        <v>185</v>
      </c>
    </row>
    <row r="96" spans="1:4" ht="12.75">
      <c r="A96" s="94">
        <v>83</v>
      </c>
      <c r="B96" s="94" t="s">
        <v>80</v>
      </c>
      <c r="C96" s="95">
        <v>190</v>
      </c>
      <c r="D96" s="96" t="s">
        <v>186</v>
      </c>
    </row>
    <row r="97" spans="1:4" ht="12.75">
      <c r="A97" s="94">
        <v>84</v>
      </c>
      <c r="B97" s="94" t="s">
        <v>81</v>
      </c>
      <c r="C97" s="95">
        <v>11500</v>
      </c>
      <c r="D97" s="96" t="s">
        <v>187</v>
      </c>
    </row>
    <row r="98" spans="1:4" ht="12.75">
      <c r="A98" s="94">
        <v>85</v>
      </c>
      <c r="B98" s="94" t="s">
        <v>82</v>
      </c>
      <c r="C98" s="95">
        <v>15000</v>
      </c>
      <c r="D98" s="96" t="s">
        <v>188</v>
      </c>
    </row>
    <row r="99" spans="1:4" ht="24">
      <c r="A99" s="94">
        <v>86</v>
      </c>
      <c r="B99" s="98" t="s">
        <v>83</v>
      </c>
      <c r="C99" s="95">
        <v>600</v>
      </c>
      <c r="D99" s="96" t="s">
        <v>189</v>
      </c>
    </row>
    <row r="100" spans="1:4" ht="24">
      <c r="A100" s="94">
        <v>87</v>
      </c>
      <c r="B100" s="97" t="s">
        <v>84</v>
      </c>
      <c r="C100" s="95">
        <v>500</v>
      </c>
      <c r="D100" s="96" t="s">
        <v>190</v>
      </c>
    </row>
    <row r="101" spans="1:4" ht="12.75">
      <c r="A101" s="94">
        <v>88</v>
      </c>
      <c r="B101" s="94" t="s">
        <v>85</v>
      </c>
      <c r="C101" s="95">
        <v>150</v>
      </c>
      <c r="D101" s="96" t="s">
        <v>191</v>
      </c>
    </row>
    <row r="102" spans="2:4" ht="12.75">
      <c r="B102" s="7"/>
      <c r="C102" s="99"/>
      <c r="D102" s="7"/>
    </row>
    <row r="103" spans="2:4" ht="12.75">
      <c r="B103" s="7" t="s">
        <v>88</v>
      </c>
      <c r="C103" s="7"/>
      <c r="D103" s="7"/>
    </row>
    <row r="104" spans="2:4" ht="12.75">
      <c r="B104" s="7"/>
      <c r="C104" s="7"/>
      <c r="D104" s="7"/>
    </row>
    <row r="105" spans="2:4" ht="12.75">
      <c r="B105" s="7"/>
      <c r="C105" s="7"/>
      <c r="D105" s="7"/>
    </row>
    <row r="106" spans="2:4" s="100" customFormat="1" ht="12.75">
      <c r="B106" s="10" t="s">
        <v>97</v>
      </c>
      <c r="C106" s="10"/>
      <c r="D106" s="10"/>
    </row>
    <row r="107" spans="2:4" s="100" customFormat="1" ht="12.75">
      <c r="B107" s="10"/>
      <c r="C107" s="10"/>
      <c r="D107" s="10"/>
    </row>
    <row r="108" spans="2:4" s="100" customFormat="1" ht="12.75">
      <c r="B108" s="10"/>
      <c r="C108" s="10"/>
      <c r="D108" s="10"/>
    </row>
    <row r="109" spans="2:4" s="100" customFormat="1" ht="12.75">
      <c r="B109" s="10"/>
      <c r="C109" s="10"/>
      <c r="D109" s="10"/>
    </row>
    <row r="110" spans="2:4" s="100" customFormat="1" ht="12.75">
      <c r="B110" s="10"/>
      <c r="C110" s="10"/>
      <c r="D110" s="10"/>
    </row>
    <row r="111" spans="2:4" s="100" customFormat="1" ht="12.75">
      <c r="B111" s="10"/>
      <c r="C111" s="10"/>
      <c r="D111" s="10"/>
    </row>
    <row r="112" spans="2:4" s="100" customFormat="1" ht="12.75">
      <c r="B112" s="10"/>
      <c r="C112" s="10"/>
      <c r="D112" s="10"/>
    </row>
    <row r="113" spans="2:4" s="100" customFormat="1" ht="12.75">
      <c r="B113" s="10"/>
      <c r="C113" s="10"/>
      <c r="D113" s="10"/>
    </row>
    <row r="114" spans="2:4" s="100" customFormat="1" ht="12.75">
      <c r="B114" s="10"/>
      <c r="C114" s="10"/>
      <c r="D114" s="10"/>
    </row>
    <row r="115" spans="2:4" s="100" customFormat="1" ht="12.75">
      <c r="B115" s="10"/>
      <c r="C115" s="10"/>
      <c r="D115" s="10"/>
    </row>
    <row r="116" spans="2:4" s="100" customFormat="1" ht="12.75">
      <c r="B116" s="10"/>
      <c r="C116" s="10"/>
      <c r="D116" s="10"/>
    </row>
    <row r="117" spans="2:4" ht="12.75">
      <c r="B117" s="7"/>
      <c r="C117" s="7"/>
      <c r="D117" s="7"/>
    </row>
    <row r="118" spans="2:4" ht="12.75">
      <c r="B118" s="7"/>
      <c r="C118" s="7"/>
      <c r="D118" s="7"/>
    </row>
    <row r="119" spans="2:4" ht="12.75">
      <c r="B119" s="7"/>
      <c r="C119" s="7"/>
      <c r="D119" s="7"/>
    </row>
    <row r="120" spans="2:4" ht="12.75">
      <c r="B120" s="7"/>
      <c r="C120" s="7"/>
      <c r="D120" s="7"/>
    </row>
    <row r="121" spans="2:4" ht="12.75">
      <c r="B121" s="7"/>
      <c r="C121" s="7"/>
      <c r="D121" s="7"/>
    </row>
    <row r="122" spans="3:4" ht="12.75">
      <c r="C122" s="7"/>
      <c r="D122" s="7"/>
    </row>
    <row r="123" spans="3:4" ht="12.75">
      <c r="C123" s="7"/>
      <c r="D123" s="7"/>
    </row>
    <row r="124" spans="3:4" ht="12.75">
      <c r="C124" s="7"/>
      <c r="D124" s="7"/>
    </row>
    <row r="125" spans="3:4" ht="12.75">
      <c r="C125" s="7"/>
      <c r="D125" s="7"/>
    </row>
    <row r="126" spans="3:4" ht="12.75">
      <c r="C126" s="7"/>
      <c r="D126" s="7"/>
    </row>
    <row r="127" spans="3:4" ht="12.75">
      <c r="C127" s="7"/>
      <c r="D127" s="7"/>
    </row>
    <row r="128" spans="3:4" ht="12.75">
      <c r="C128" s="7"/>
      <c r="D128" s="7"/>
    </row>
    <row r="129" spans="3:4" ht="12.75">
      <c r="C129" s="7"/>
      <c r="D129" s="7"/>
    </row>
    <row r="130" spans="3:4" ht="12.75">
      <c r="C130" s="7"/>
      <c r="D130" s="7"/>
    </row>
    <row r="131" spans="3:4" ht="12.75">
      <c r="C131" s="7"/>
      <c r="D131" s="7"/>
    </row>
    <row r="132" spans="3:4" ht="12.75">
      <c r="C132" s="7"/>
      <c r="D132" s="7"/>
    </row>
    <row r="133" spans="3:4" ht="12.75">
      <c r="C133" s="7"/>
      <c r="D133" s="7"/>
    </row>
    <row r="134" spans="3:4" ht="12.75">
      <c r="C134" s="7"/>
      <c r="D134" s="7"/>
    </row>
    <row r="135" spans="3:4" ht="12.75">
      <c r="C135" s="7"/>
      <c r="D135" s="7"/>
    </row>
    <row r="136" spans="3:4" ht="12.75">
      <c r="C136" s="7"/>
      <c r="D136" s="7"/>
    </row>
    <row r="137" spans="3:4" ht="12.75">
      <c r="C137" s="7"/>
      <c r="D137" s="7"/>
    </row>
    <row r="138" ht="12.75">
      <c r="D138" s="7"/>
    </row>
    <row r="139" ht="12.75">
      <c r="D139" s="7"/>
    </row>
    <row r="140" ht="12.75">
      <c r="D140" s="7"/>
    </row>
    <row r="141" ht="12.75">
      <c r="D141" s="7"/>
    </row>
    <row r="142" ht="12.75">
      <c r="D142" s="7"/>
    </row>
    <row r="143" ht="12.75">
      <c r="D143" s="7"/>
    </row>
    <row r="144" ht="12.75">
      <c r="D144" s="7"/>
    </row>
    <row r="145" ht="12.75">
      <c r="D145" s="7"/>
    </row>
    <row r="146" ht="12.75">
      <c r="D146" s="7"/>
    </row>
    <row r="147" ht="12.75">
      <c r="D147" s="7"/>
    </row>
    <row r="148" ht="12.75">
      <c r="D148" s="7"/>
    </row>
    <row r="149" ht="12.75">
      <c r="D149" s="7"/>
    </row>
    <row r="150" ht="12.75">
      <c r="D150" s="7"/>
    </row>
    <row r="151" ht="12.75">
      <c r="D151" s="7"/>
    </row>
    <row r="152" ht="12.75">
      <c r="D152" s="7"/>
    </row>
    <row r="153" ht="12.75">
      <c r="D153" s="7"/>
    </row>
    <row r="154" ht="12.75">
      <c r="D154" s="7"/>
    </row>
    <row r="155" ht="12.75">
      <c r="D155" s="7"/>
    </row>
    <row r="156" ht="12.75">
      <c r="D156" s="7"/>
    </row>
    <row r="157" ht="12.75">
      <c r="D157" s="7"/>
    </row>
    <row r="158" ht="12.75">
      <c r="D158" s="7"/>
    </row>
    <row r="159" ht="12.75">
      <c r="D159" s="7"/>
    </row>
    <row r="160" ht="12.75">
      <c r="D160" s="7"/>
    </row>
    <row r="161" ht="12.75">
      <c r="D161" s="7"/>
    </row>
    <row r="162" ht="12.75">
      <c r="D162" s="7"/>
    </row>
    <row r="163" ht="12.75">
      <c r="D163" s="7"/>
    </row>
    <row r="164" ht="12.75">
      <c r="D164" s="7"/>
    </row>
    <row r="165" ht="12.75">
      <c r="D165" s="7"/>
    </row>
    <row r="166" ht="12.75">
      <c r="D166" s="7"/>
    </row>
    <row r="167" ht="12.75">
      <c r="D167" s="7"/>
    </row>
  </sheetData>
  <sheetProtection/>
  <mergeCells count="11">
    <mergeCell ref="B1:D1"/>
    <mergeCell ref="B2:D2"/>
    <mergeCell ref="B3:D3"/>
    <mergeCell ref="B4:C4"/>
    <mergeCell ref="A10:C10"/>
    <mergeCell ref="A11:C11"/>
    <mergeCell ref="B6:D6"/>
    <mergeCell ref="B7:D7"/>
    <mergeCell ref="B8:D8"/>
    <mergeCell ref="A9:C9"/>
    <mergeCell ref="B5:D5"/>
  </mergeCells>
  <printOptions/>
  <pageMargins left="0.45" right="0.5" top="0.22" bottom="0.37" header="0.19"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56"/>
  <sheetViews>
    <sheetView zoomScalePageLayoutView="0" workbookViewId="0" topLeftCell="A1">
      <selection activeCell="C20" sqref="C20"/>
    </sheetView>
  </sheetViews>
  <sheetFormatPr defaultColWidth="9.00390625" defaultRowHeight="12.75"/>
  <cols>
    <col min="1" max="1" width="0.6171875" style="104" customWidth="1"/>
    <col min="2" max="2" width="18.125" style="104" customWidth="1"/>
    <col min="3" max="3" width="71.00390625" style="104" customWidth="1"/>
    <col min="4" max="4" width="8.625" style="103" hidden="1" customWidth="1"/>
    <col min="5" max="5" width="9.125" style="103" hidden="1" customWidth="1"/>
    <col min="6" max="6" width="7.375" style="103" hidden="1" customWidth="1"/>
    <col min="7" max="7" width="15.75390625" style="103" customWidth="1"/>
    <col min="8" max="8" width="12.875" style="192" customWidth="1"/>
    <col min="9" max="16384" width="9.125" style="104" customWidth="1"/>
  </cols>
  <sheetData>
    <row r="2" spans="2:8" s="111" customFormat="1" ht="15" customHeight="1">
      <c r="B2" s="209"/>
      <c r="D2" s="112"/>
      <c r="G2" s="592" t="s">
        <v>851</v>
      </c>
      <c r="H2" s="593"/>
    </row>
    <row r="3" spans="1:8" s="111" customFormat="1" ht="15" customHeight="1">
      <c r="A3" s="208"/>
      <c r="B3" s="208"/>
      <c r="G3" s="592" t="s">
        <v>847</v>
      </c>
      <c r="H3" s="592"/>
    </row>
    <row r="4" spans="1:8" s="111" customFormat="1" ht="15" customHeight="1">
      <c r="A4" s="208" t="s">
        <v>850</v>
      </c>
      <c r="B4" s="208"/>
      <c r="G4" s="592" t="s">
        <v>846</v>
      </c>
      <c r="H4" s="592"/>
    </row>
    <row r="5" spans="2:8" s="111" customFormat="1" ht="15" customHeight="1">
      <c r="B5" s="208"/>
      <c r="G5" s="592" t="s">
        <v>1298</v>
      </c>
      <c r="H5" s="592"/>
    </row>
    <row r="6" spans="2:8" s="111" customFormat="1" ht="14.25" customHeight="1">
      <c r="B6" s="208"/>
      <c r="G6" s="592" t="s">
        <v>1719</v>
      </c>
      <c r="H6" s="592"/>
    </row>
    <row r="7" spans="2:8" ht="23.25" customHeight="1">
      <c r="B7" s="590" t="s">
        <v>1302</v>
      </c>
      <c r="C7" s="590"/>
      <c r="D7" s="590"/>
      <c r="E7" s="590"/>
      <c r="F7" s="590"/>
      <c r="G7" s="590"/>
      <c r="H7" s="591"/>
    </row>
    <row r="8" spans="2:8" ht="5.25" customHeight="1">
      <c r="B8" s="590"/>
      <c r="C8" s="590"/>
      <c r="D8" s="590"/>
      <c r="E8" s="590"/>
      <c r="F8" s="590"/>
      <c r="G8" s="590"/>
      <c r="H8" s="591"/>
    </row>
    <row r="9" spans="2:8" ht="17.25" customHeight="1">
      <c r="B9" s="590" t="s">
        <v>821</v>
      </c>
      <c r="C9" s="591"/>
      <c r="D9" s="591"/>
      <c r="E9" s="591"/>
      <c r="F9" s="591"/>
      <c r="G9" s="591"/>
      <c r="H9" s="591"/>
    </row>
    <row r="10" spans="2:8" ht="17.25" customHeight="1">
      <c r="B10" s="590" t="s">
        <v>1684</v>
      </c>
      <c r="C10" s="590"/>
      <c r="D10" s="590"/>
      <c r="E10" s="590"/>
      <c r="F10" s="590"/>
      <c r="G10" s="590"/>
      <c r="H10" s="590"/>
    </row>
    <row r="11" spans="2:8" ht="17.25" customHeight="1">
      <c r="B11" s="105"/>
      <c r="C11" s="105"/>
      <c r="D11" s="105"/>
      <c r="E11" s="105"/>
      <c r="F11" s="105"/>
      <c r="G11" s="105"/>
      <c r="H11" s="105"/>
    </row>
    <row r="12" spans="2:8" ht="17.25" customHeight="1">
      <c r="B12" s="105"/>
      <c r="C12" s="105" t="s">
        <v>1236</v>
      </c>
      <c r="D12" s="105"/>
      <c r="E12" s="105"/>
      <c r="F12" s="105"/>
      <c r="G12" s="105"/>
      <c r="H12" s="105"/>
    </row>
    <row r="13" spans="2:8" ht="39" customHeight="1">
      <c r="B13" s="110" t="s">
        <v>93</v>
      </c>
      <c r="C13" s="109" t="s">
        <v>822</v>
      </c>
      <c r="D13" s="110"/>
      <c r="E13" s="110"/>
      <c r="F13" s="110"/>
      <c r="G13" s="109" t="s">
        <v>807</v>
      </c>
      <c r="H13" s="176" t="s">
        <v>808</v>
      </c>
    </row>
    <row r="14" spans="2:8" ht="15">
      <c r="B14" s="578" t="s">
        <v>1198</v>
      </c>
      <c r="C14" s="585"/>
      <c r="D14" s="585"/>
      <c r="E14" s="585"/>
      <c r="F14" s="585"/>
      <c r="G14" s="585"/>
      <c r="H14" s="585"/>
    </row>
    <row r="15" spans="2:8" ht="15">
      <c r="B15" s="199" t="s">
        <v>1212</v>
      </c>
      <c r="C15" s="17" t="s">
        <v>892</v>
      </c>
      <c r="D15" s="16" t="s">
        <v>1200</v>
      </c>
      <c r="E15" s="198">
        <v>130</v>
      </c>
      <c r="F15" s="28"/>
      <c r="G15" s="28" t="s">
        <v>1200</v>
      </c>
      <c r="H15" s="198">
        <v>145</v>
      </c>
    </row>
    <row r="16" spans="2:8" ht="15">
      <c r="B16" s="199" t="s">
        <v>1213</v>
      </c>
      <c r="C16" s="17" t="s">
        <v>1206</v>
      </c>
      <c r="D16" s="16" t="s">
        <v>1200</v>
      </c>
      <c r="E16" s="198">
        <v>130</v>
      </c>
      <c r="F16" s="28"/>
      <c r="G16" s="28" t="s">
        <v>1200</v>
      </c>
      <c r="H16" s="198">
        <v>145</v>
      </c>
    </row>
    <row r="17" spans="2:8" ht="15">
      <c r="B17" s="199" t="s">
        <v>1214</v>
      </c>
      <c r="C17" s="17" t="s">
        <v>1207</v>
      </c>
      <c r="D17" s="16" t="s">
        <v>1200</v>
      </c>
      <c r="E17" s="198">
        <v>130</v>
      </c>
      <c r="F17" s="28"/>
      <c r="G17" s="28" t="s">
        <v>1200</v>
      </c>
      <c r="H17" s="198">
        <v>145</v>
      </c>
    </row>
    <row r="18" spans="2:8" ht="15">
      <c r="B18" s="199" t="s">
        <v>1215</v>
      </c>
      <c r="C18" s="17" t="s">
        <v>1208</v>
      </c>
      <c r="D18" s="16" t="s">
        <v>1200</v>
      </c>
      <c r="E18" s="198">
        <v>130</v>
      </c>
      <c r="F18" s="28"/>
      <c r="G18" s="28" t="s">
        <v>1200</v>
      </c>
      <c r="H18" s="198">
        <v>145</v>
      </c>
    </row>
    <row r="19" spans="2:8" ht="15">
      <c r="B19" s="199" t="s">
        <v>1204</v>
      </c>
      <c r="C19" s="17" t="s">
        <v>1202</v>
      </c>
      <c r="D19" s="16" t="s">
        <v>1200</v>
      </c>
      <c r="E19" s="198">
        <v>130</v>
      </c>
      <c r="F19" s="28"/>
      <c r="G19" s="28" t="s">
        <v>1200</v>
      </c>
      <c r="H19" s="198">
        <v>145</v>
      </c>
    </row>
    <row r="20" spans="2:8" ht="15">
      <c r="B20" s="199" t="s">
        <v>1205</v>
      </c>
      <c r="C20" s="17" t="s">
        <v>1203</v>
      </c>
      <c r="D20" s="16" t="s">
        <v>1200</v>
      </c>
      <c r="E20" s="198">
        <v>130</v>
      </c>
      <c r="F20" s="28"/>
      <c r="G20" s="28" t="s">
        <v>1200</v>
      </c>
      <c r="H20" s="198">
        <v>145</v>
      </c>
    </row>
    <row r="21" spans="2:8" ht="15">
      <c r="B21" s="199" t="s">
        <v>1216</v>
      </c>
      <c r="C21" s="17" t="s">
        <v>889</v>
      </c>
      <c r="D21" s="16" t="s">
        <v>1200</v>
      </c>
      <c r="E21" s="198">
        <v>130</v>
      </c>
      <c r="F21" s="28"/>
      <c r="G21" s="28" t="s">
        <v>1200</v>
      </c>
      <c r="H21" s="198">
        <v>145</v>
      </c>
    </row>
    <row r="22" spans="2:8" ht="15">
      <c r="B22" s="199" t="s">
        <v>1217</v>
      </c>
      <c r="C22" s="17" t="s">
        <v>1209</v>
      </c>
      <c r="D22" s="16" t="s">
        <v>1200</v>
      </c>
      <c r="E22" s="198">
        <v>130</v>
      </c>
      <c r="F22" s="28"/>
      <c r="G22" s="28" t="s">
        <v>1200</v>
      </c>
      <c r="H22" s="198">
        <v>145</v>
      </c>
    </row>
    <row r="23" spans="2:8" ht="15">
      <c r="B23" s="18" t="s">
        <v>1218</v>
      </c>
      <c r="C23" s="17" t="s">
        <v>1210</v>
      </c>
      <c r="D23" s="16" t="s">
        <v>1200</v>
      </c>
      <c r="E23" s="198">
        <v>130</v>
      </c>
      <c r="F23" s="28"/>
      <c r="G23" s="28" t="s">
        <v>1200</v>
      </c>
      <c r="H23" s="198">
        <v>145</v>
      </c>
    </row>
    <row r="24" spans="2:8" ht="15">
      <c r="B24" s="18" t="s">
        <v>1201</v>
      </c>
      <c r="C24" s="17" t="s">
        <v>1199</v>
      </c>
      <c r="D24" s="16" t="s">
        <v>1200</v>
      </c>
      <c r="E24" s="198">
        <v>130</v>
      </c>
      <c r="F24" s="28"/>
      <c r="G24" s="28" t="s">
        <v>1200</v>
      </c>
      <c r="H24" s="198">
        <v>145</v>
      </c>
    </row>
    <row r="25" spans="2:8" ht="15">
      <c r="B25" s="18" t="s">
        <v>1219</v>
      </c>
      <c r="C25" s="101" t="s">
        <v>1211</v>
      </c>
      <c r="D25" s="28"/>
      <c r="E25" s="28"/>
      <c r="F25" s="28"/>
      <c r="G25" s="28" t="s">
        <v>1200</v>
      </c>
      <c r="H25" s="198">
        <v>145</v>
      </c>
    </row>
    <row r="26" spans="2:8" ht="15">
      <c r="B26" s="183" t="s">
        <v>1263</v>
      </c>
      <c r="C26" s="101" t="s">
        <v>1266</v>
      </c>
      <c r="D26" s="28"/>
      <c r="E26" s="28"/>
      <c r="F26" s="28"/>
      <c r="G26" s="28" t="s">
        <v>1200</v>
      </c>
      <c r="H26" s="198">
        <v>165</v>
      </c>
    </row>
    <row r="27" spans="2:8" ht="15">
      <c r="B27" s="183" t="s">
        <v>958</v>
      </c>
      <c r="C27" s="101" t="s">
        <v>1267</v>
      </c>
      <c r="D27" s="28"/>
      <c r="E27" s="28"/>
      <c r="F27" s="28"/>
      <c r="G27" s="28" t="s">
        <v>1200</v>
      </c>
      <c r="H27" s="198">
        <v>165</v>
      </c>
    </row>
    <row r="28" spans="2:8" ht="15">
      <c r="B28" s="183" t="s">
        <v>1265</v>
      </c>
      <c r="C28" s="210" t="s">
        <v>1264</v>
      </c>
      <c r="D28" s="28"/>
      <c r="E28" s="28"/>
      <c r="F28" s="28"/>
      <c r="G28" s="28" t="s">
        <v>1200</v>
      </c>
      <c r="H28" s="198">
        <v>165</v>
      </c>
    </row>
    <row r="29" spans="2:8" ht="15">
      <c r="B29" s="183" t="s">
        <v>1268</v>
      </c>
      <c r="C29" s="114" t="s">
        <v>1269</v>
      </c>
      <c r="D29" s="28"/>
      <c r="E29" s="28"/>
      <c r="F29" s="28"/>
      <c r="G29" s="28" t="str">
        <f>G28</f>
        <v>1 анализ</v>
      </c>
      <c r="H29" s="198">
        <v>165</v>
      </c>
    </row>
    <row r="30" spans="2:8" ht="15">
      <c r="B30" s="578" t="s">
        <v>1220</v>
      </c>
      <c r="C30" s="579"/>
      <c r="D30" s="579"/>
      <c r="E30" s="579"/>
      <c r="F30" s="579"/>
      <c r="G30" s="579"/>
      <c r="H30" s="579"/>
    </row>
    <row r="31" spans="2:8" ht="15">
      <c r="B31" s="584" t="s">
        <v>1222</v>
      </c>
      <c r="C31" s="580" t="s">
        <v>1221</v>
      </c>
      <c r="D31" s="28"/>
      <c r="E31" s="28"/>
      <c r="F31" s="28"/>
      <c r="G31" s="582" t="s">
        <v>1200</v>
      </c>
      <c r="H31" s="581">
        <v>220</v>
      </c>
    </row>
    <row r="32" spans="2:8" ht="15">
      <c r="B32" s="585"/>
      <c r="C32" s="580"/>
      <c r="D32" s="28"/>
      <c r="E32" s="28"/>
      <c r="F32" s="28"/>
      <c r="G32" s="583"/>
      <c r="H32" s="581"/>
    </row>
    <row r="33" spans="2:8" ht="15">
      <c r="B33" s="183" t="s">
        <v>1243</v>
      </c>
      <c r="C33" s="183" t="s">
        <v>1244</v>
      </c>
      <c r="D33" s="28"/>
      <c r="E33" s="28"/>
      <c r="F33" s="28"/>
      <c r="G33" s="107" t="s">
        <v>1200</v>
      </c>
      <c r="H33" s="119">
        <v>220</v>
      </c>
    </row>
    <row r="34" spans="2:8" ht="15">
      <c r="B34" s="183" t="s">
        <v>1255</v>
      </c>
      <c r="C34" s="211" t="s">
        <v>1254</v>
      </c>
      <c r="D34" s="28"/>
      <c r="E34" s="28"/>
      <c r="F34" s="28"/>
      <c r="G34" s="107" t="s">
        <v>1200</v>
      </c>
      <c r="H34" s="119">
        <v>280</v>
      </c>
    </row>
    <row r="35" spans="2:8" ht="15">
      <c r="B35" s="183"/>
      <c r="C35" s="207" t="s">
        <v>1256</v>
      </c>
      <c r="D35" s="28"/>
      <c r="E35" s="28"/>
      <c r="F35" s="28"/>
      <c r="G35" s="107" t="s">
        <v>1200</v>
      </c>
      <c r="H35" s="119">
        <v>360</v>
      </c>
    </row>
    <row r="36" spans="2:8" ht="15">
      <c r="B36" s="586" t="s">
        <v>1225</v>
      </c>
      <c r="C36" s="587"/>
      <c r="D36" s="587"/>
      <c r="E36" s="587"/>
      <c r="F36" s="587"/>
      <c r="G36" s="587"/>
      <c r="H36" s="587"/>
    </row>
    <row r="37" spans="2:8" ht="15">
      <c r="B37" s="18" t="s">
        <v>1226</v>
      </c>
      <c r="C37" s="200" t="s">
        <v>1223</v>
      </c>
      <c r="D37" s="201" t="s">
        <v>1200</v>
      </c>
      <c r="E37" s="202">
        <v>200</v>
      </c>
      <c r="F37" s="28"/>
      <c r="G37" s="201" t="s">
        <v>1200</v>
      </c>
      <c r="H37" s="202">
        <v>250</v>
      </c>
    </row>
    <row r="38" spans="2:8" ht="30">
      <c r="B38" s="206" t="s">
        <v>1227</v>
      </c>
      <c r="C38" s="203" t="s">
        <v>1224</v>
      </c>
      <c r="D38" s="204" t="s">
        <v>1200</v>
      </c>
      <c r="E38" s="205">
        <v>300</v>
      </c>
      <c r="F38" s="28"/>
      <c r="G38" s="204" t="s">
        <v>1200</v>
      </c>
      <c r="H38" s="205">
        <v>380</v>
      </c>
    </row>
    <row r="39" spans="2:8" ht="15">
      <c r="B39" s="199" t="s">
        <v>1230</v>
      </c>
      <c r="C39" s="17" t="s">
        <v>1228</v>
      </c>
      <c r="D39" s="16" t="s">
        <v>1200</v>
      </c>
      <c r="E39" s="198">
        <v>70</v>
      </c>
      <c r="F39" s="28"/>
      <c r="G39" s="204" t="s">
        <v>1200</v>
      </c>
      <c r="H39" s="175">
        <v>80</v>
      </c>
    </row>
    <row r="40" spans="2:8" ht="15">
      <c r="B40" s="199" t="s">
        <v>1231</v>
      </c>
      <c r="C40" s="17" t="s">
        <v>1229</v>
      </c>
      <c r="D40" s="16" t="s">
        <v>1200</v>
      </c>
      <c r="E40" s="198">
        <v>70</v>
      </c>
      <c r="F40" s="28"/>
      <c r="G40" s="204" t="s">
        <v>1200</v>
      </c>
      <c r="H40" s="175">
        <v>80</v>
      </c>
    </row>
    <row r="41" spans="2:8" ht="15">
      <c r="B41" s="588" t="s">
        <v>1237</v>
      </c>
      <c r="C41" s="585"/>
      <c r="D41" s="585"/>
      <c r="E41" s="585"/>
      <c r="F41" s="585"/>
      <c r="G41" s="585"/>
      <c r="H41" s="585"/>
    </row>
    <row r="42" spans="2:8" ht="15">
      <c r="B42" s="18" t="s">
        <v>1234</v>
      </c>
      <c r="C42" s="17" t="s">
        <v>1232</v>
      </c>
      <c r="D42" s="28"/>
      <c r="E42" s="28"/>
      <c r="F42" s="28"/>
      <c r="G42" s="16" t="s">
        <v>811</v>
      </c>
      <c r="H42" s="175">
        <v>80</v>
      </c>
    </row>
    <row r="43" spans="2:8" ht="15">
      <c r="B43" s="18" t="s">
        <v>1235</v>
      </c>
      <c r="C43" s="207" t="s">
        <v>1233</v>
      </c>
      <c r="D43" s="28"/>
      <c r="E43" s="28"/>
      <c r="F43" s="28"/>
      <c r="G43" s="16" t="s">
        <v>811</v>
      </c>
      <c r="H43" s="175">
        <v>100</v>
      </c>
    </row>
    <row r="44" spans="2:8" ht="15">
      <c r="B44" s="588" t="s">
        <v>1270</v>
      </c>
      <c r="C44" s="589"/>
      <c r="D44" s="589"/>
      <c r="E44" s="589"/>
      <c r="F44" s="589"/>
      <c r="G44" s="589"/>
      <c r="H44" s="589"/>
    </row>
    <row r="45" spans="2:8" ht="15">
      <c r="B45" s="183" t="s">
        <v>1245</v>
      </c>
      <c r="C45" s="17" t="s">
        <v>1238</v>
      </c>
      <c r="D45" s="28"/>
      <c r="E45" s="28"/>
      <c r="F45" s="28"/>
      <c r="G45" s="28" t="s">
        <v>1200</v>
      </c>
      <c r="H45" s="175">
        <v>230</v>
      </c>
    </row>
    <row r="46" spans="2:8" ht="15">
      <c r="B46" s="183" t="s">
        <v>1239</v>
      </c>
      <c r="C46" s="183" t="s">
        <v>1240</v>
      </c>
      <c r="D46" s="28"/>
      <c r="E46" s="28"/>
      <c r="F46" s="28"/>
      <c r="G46" s="28" t="s">
        <v>1200</v>
      </c>
      <c r="H46" s="175">
        <v>350</v>
      </c>
    </row>
    <row r="47" spans="2:8" ht="15">
      <c r="B47" s="183" t="s">
        <v>1241</v>
      </c>
      <c r="C47" s="183" t="s">
        <v>1242</v>
      </c>
      <c r="D47" s="28"/>
      <c r="E47" s="28"/>
      <c r="F47" s="28"/>
      <c r="G47" s="28" t="s">
        <v>1200</v>
      </c>
      <c r="H47" s="175">
        <v>250</v>
      </c>
    </row>
    <row r="48" spans="2:8" ht="15">
      <c r="B48" s="588" t="s">
        <v>1246</v>
      </c>
      <c r="C48" s="589"/>
      <c r="D48" s="589"/>
      <c r="E48" s="589"/>
      <c r="F48" s="589"/>
      <c r="G48" s="589"/>
      <c r="H48" s="589"/>
    </row>
    <row r="49" spans="2:8" ht="15">
      <c r="B49" s="199" t="s">
        <v>1248</v>
      </c>
      <c r="C49" s="17" t="s">
        <v>1247</v>
      </c>
      <c r="D49" s="28"/>
      <c r="E49" s="28"/>
      <c r="F49" s="28"/>
      <c r="G49" s="28" t="s">
        <v>1200</v>
      </c>
      <c r="H49" s="175">
        <v>170</v>
      </c>
    </row>
    <row r="50" spans="2:8" ht="15">
      <c r="B50" s="199" t="s">
        <v>1250</v>
      </c>
      <c r="C50" s="17" t="s">
        <v>1249</v>
      </c>
      <c r="D50" s="28"/>
      <c r="E50" s="28"/>
      <c r="F50" s="28"/>
      <c r="G50" s="28" t="s">
        <v>1200</v>
      </c>
      <c r="H50" s="175">
        <v>170</v>
      </c>
    </row>
    <row r="51" spans="2:8" ht="15">
      <c r="B51" s="199" t="s">
        <v>1252</v>
      </c>
      <c r="C51" s="17" t="s">
        <v>1251</v>
      </c>
      <c r="D51" s="28"/>
      <c r="E51" s="28"/>
      <c r="F51" s="28"/>
      <c r="G51" s="28" t="s">
        <v>1200</v>
      </c>
      <c r="H51" s="175">
        <v>170</v>
      </c>
    </row>
    <row r="52" spans="2:8" ht="15">
      <c r="B52" s="183" t="s">
        <v>1253</v>
      </c>
      <c r="C52" s="210" t="s">
        <v>1257</v>
      </c>
      <c r="D52" s="28"/>
      <c r="E52" s="28"/>
      <c r="F52" s="28"/>
      <c r="G52" s="28" t="s">
        <v>1200</v>
      </c>
      <c r="H52" s="175">
        <v>170</v>
      </c>
    </row>
    <row r="53" spans="2:8" ht="15">
      <c r="B53" s="101"/>
      <c r="C53" s="576" t="s">
        <v>1271</v>
      </c>
      <c r="D53" s="577"/>
      <c r="E53" s="577"/>
      <c r="F53" s="577"/>
      <c r="G53" s="28"/>
      <c r="H53" s="175"/>
    </row>
    <row r="54" spans="2:8" ht="15">
      <c r="B54" s="212" t="s">
        <v>955</v>
      </c>
      <c r="C54" s="113" t="s">
        <v>273</v>
      </c>
      <c r="D54" s="115" t="s">
        <v>832</v>
      </c>
      <c r="E54" s="125">
        <v>200</v>
      </c>
      <c r="F54" s="28"/>
      <c r="G54" s="28" t="s">
        <v>1200</v>
      </c>
      <c r="H54" s="175">
        <v>270</v>
      </c>
    </row>
    <row r="55" spans="2:8" ht="15">
      <c r="B55" s="183" t="s">
        <v>1259</v>
      </c>
      <c r="C55" s="113" t="s">
        <v>304</v>
      </c>
      <c r="D55" s="115" t="s">
        <v>832</v>
      </c>
      <c r="E55" s="125">
        <v>250</v>
      </c>
      <c r="F55" s="28"/>
      <c r="G55" s="28" t="str">
        <f>G54</f>
        <v>1 анализ</v>
      </c>
      <c r="H55" s="175">
        <v>270</v>
      </c>
    </row>
    <row r="56" spans="2:8" ht="15">
      <c r="B56" s="183" t="s">
        <v>1258</v>
      </c>
      <c r="C56" s="113" t="s">
        <v>305</v>
      </c>
      <c r="D56" s="115" t="s">
        <v>832</v>
      </c>
      <c r="E56" s="125">
        <v>250</v>
      </c>
      <c r="F56" s="28"/>
      <c r="G56" s="28" t="s">
        <v>1200</v>
      </c>
      <c r="H56" s="175">
        <v>270</v>
      </c>
    </row>
  </sheetData>
  <sheetProtection/>
  <mergeCells count="19">
    <mergeCell ref="B9:H9"/>
    <mergeCell ref="B10:H10"/>
    <mergeCell ref="B14:H14"/>
    <mergeCell ref="G2:H2"/>
    <mergeCell ref="G3:H3"/>
    <mergeCell ref="G4:H4"/>
    <mergeCell ref="G5:H5"/>
    <mergeCell ref="G6:H6"/>
    <mergeCell ref="B7:H8"/>
    <mergeCell ref="C53:F53"/>
    <mergeCell ref="B30:H30"/>
    <mergeCell ref="C31:C32"/>
    <mergeCell ref="H31:H32"/>
    <mergeCell ref="G31:G32"/>
    <mergeCell ref="B31:B32"/>
    <mergeCell ref="B36:H36"/>
    <mergeCell ref="B41:H41"/>
    <mergeCell ref="B44:H44"/>
    <mergeCell ref="B48:H48"/>
  </mergeCells>
  <printOptions/>
  <pageMargins left="0.7086614173228347" right="0.7086614173228347" top="0.7480314960629921" bottom="0.7480314960629921" header="0.31496062992125984" footer="0.31496062992125984"/>
  <pageSetup orientation="portrait" paperSize="9" scale="70" r:id="rId1"/>
</worksheet>
</file>

<file path=xl/worksheets/sheet11.xml><?xml version="1.0" encoding="utf-8"?>
<worksheet xmlns="http://schemas.openxmlformats.org/spreadsheetml/2006/main" xmlns:r="http://schemas.openxmlformats.org/officeDocument/2006/relationships">
  <dimension ref="A2:H52"/>
  <sheetViews>
    <sheetView zoomScalePageLayoutView="0" workbookViewId="0" topLeftCell="B30">
      <selection activeCell="C39" sqref="C39"/>
    </sheetView>
  </sheetViews>
  <sheetFormatPr defaultColWidth="9.00390625" defaultRowHeight="12.75"/>
  <cols>
    <col min="1" max="1" width="0.6171875" style="104" customWidth="1"/>
    <col min="2" max="2" width="16.00390625" style="104" customWidth="1"/>
    <col min="3" max="3" width="71.00390625" style="104" customWidth="1"/>
    <col min="4" max="4" width="8.625" style="103" hidden="1" customWidth="1"/>
    <col min="5" max="5" width="9.125" style="103" hidden="1" customWidth="1"/>
    <col min="6" max="6" width="7.375" style="103" hidden="1" customWidth="1"/>
    <col min="7" max="7" width="15.75390625" style="103" customWidth="1"/>
    <col min="8" max="8" width="12.875" style="192" customWidth="1"/>
    <col min="9" max="16384" width="9.125" style="104" customWidth="1"/>
  </cols>
  <sheetData>
    <row r="2" spans="2:8" s="111" customFormat="1" ht="15" customHeight="1">
      <c r="B2" s="216"/>
      <c r="D2" s="112"/>
      <c r="G2" s="592" t="s">
        <v>851</v>
      </c>
      <c r="H2" s="593"/>
    </row>
    <row r="3" spans="1:8" s="111" customFormat="1" ht="15" customHeight="1">
      <c r="A3" s="214"/>
      <c r="B3" s="214"/>
      <c r="G3" s="592" t="s">
        <v>847</v>
      </c>
      <c r="H3" s="592"/>
    </row>
    <row r="4" spans="1:8" s="111" customFormat="1" ht="15" customHeight="1">
      <c r="A4" s="214" t="s">
        <v>850</v>
      </c>
      <c r="B4" s="214"/>
      <c r="G4" s="592" t="s">
        <v>846</v>
      </c>
      <c r="H4" s="592"/>
    </row>
    <row r="5" spans="2:8" s="111" customFormat="1" ht="15" customHeight="1">
      <c r="B5" s="214"/>
      <c r="G5" s="592" t="s">
        <v>1298</v>
      </c>
      <c r="H5" s="592"/>
    </row>
    <row r="6" spans="2:8" s="111" customFormat="1" ht="14.25" customHeight="1">
      <c r="B6" s="214"/>
      <c r="G6" s="592" t="s">
        <v>1297</v>
      </c>
      <c r="H6" s="592"/>
    </row>
    <row r="7" spans="2:8" ht="23.25" customHeight="1">
      <c r="B7" s="590" t="s">
        <v>820</v>
      </c>
      <c r="C7" s="590"/>
      <c r="D7" s="590"/>
      <c r="E7" s="590"/>
      <c r="F7" s="590"/>
      <c r="G7" s="590"/>
      <c r="H7" s="591"/>
    </row>
    <row r="8" spans="2:8" ht="5.25" customHeight="1">
      <c r="B8" s="590"/>
      <c r="C8" s="590"/>
      <c r="D8" s="590"/>
      <c r="E8" s="590"/>
      <c r="F8" s="590"/>
      <c r="G8" s="590"/>
      <c r="H8" s="591"/>
    </row>
    <row r="9" spans="2:8" ht="17.25" customHeight="1">
      <c r="B9" s="590" t="s">
        <v>821</v>
      </c>
      <c r="C9" s="591"/>
      <c r="D9" s="591"/>
      <c r="E9" s="591"/>
      <c r="F9" s="591"/>
      <c r="G9" s="591"/>
      <c r="H9" s="591"/>
    </row>
    <row r="10" spans="2:8" ht="17.25" customHeight="1">
      <c r="B10" s="105"/>
      <c r="C10" s="194" t="s">
        <v>1182</v>
      </c>
      <c r="D10" s="215"/>
      <c r="E10" s="215"/>
      <c r="F10" s="215"/>
      <c r="G10" s="215"/>
      <c r="H10" s="215"/>
    </row>
    <row r="11" spans="2:8" ht="17.25" customHeight="1">
      <c r="B11" s="590" t="s">
        <v>1301</v>
      </c>
      <c r="C11" s="590"/>
      <c r="D11" s="590"/>
      <c r="E11" s="590"/>
      <c r="F11" s="590"/>
      <c r="G11" s="590"/>
      <c r="H11" s="590"/>
    </row>
    <row r="12" spans="2:8" ht="17.25" customHeight="1">
      <c r="B12" s="105"/>
      <c r="C12" s="105"/>
      <c r="D12" s="105"/>
      <c r="E12" s="105"/>
      <c r="F12" s="105"/>
      <c r="G12" s="105"/>
      <c r="H12" s="105"/>
    </row>
    <row r="13" spans="2:8" ht="51.75" customHeight="1">
      <c r="B13" s="110" t="s">
        <v>93</v>
      </c>
      <c r="C13" s="109" t="s">
        <v>822</v>
      </c>
      <c r="D13" s="110"/>
      <c r="E13" s="110"/>
      <c r="F13" s="110"/>
      <c r="G13" s="109" t="s">
        <v>807</v>
      </c>
      <c r="H13" s="176" t="s">
        <v>808</v>
      </c>
    </row>
    <row r="14" spans="2:8" ht="15">
      <c r="B14" s="578" t="s">
        <v>1181</v>
      </c>
      <c r="C14" s="585"/>
      <c r="D14" s="585"/>
      <c r="E14" s="585"/>
      <c r="F14" s="585"/>
      <c r="G14" s="585"/>
      <c r="H14" s="585"/>
    </row>
    <row r="15" spans="2:8" ht="15">
      <c r="B15" s="193" t="s">
        <v>1179</v>
      </c>
      <c r="C15" s="101" t="s">
        <v>1154</v>
      </c>
      <c r="D15" s="28"/>
      <c r="E15" s="28"/>
      <c r="F15" s="28"/>
      <c r="G15" s="118" t="s">
        <v>809</v>
      </c>
      <c r="H15" s="175">
        <v>800</v>
      </c>
    </row>
    <row r="16" spans="2:8" ht="20.25" customHeight="1" hidden="1">
      <c r="B16" s="600" t="s">
        <v>1138</v>
      </c>
      <c r="C16" s="585"/>
      <c r="D16" s="585"/>
      <c r="E16" s="585"/>
      <c r="F16" s="585"/>
      <c r="G16" s="585"/>
      <c r="H16" s="585"/>
    </row>
    <row r="17" spans="2:8" ht="15" hidden="1">
      <c r="B17" s="108" t="s">
        <v>890</v>
      </c>
      <c r="C17" s="120" t="s">
        <v>47</v>
      </c>
      <c r="D17" s="121" t="s">
        <v>832</v>
      </c>
      <c r="E17" s="122">
        <v>80</v>
      </c>
      <c r="F17" s="123"/>
      <c r="G17" s="121" t="s">
        <v>832</v>
      </c>
      <c r="H17" s="125">
        <v>80</v>
      </c>
    </row>
    <row r="18" spans="2:8" ht="15" hidden="1">
      <c r="B18" s="108" t="s">
        <v>891</v>
      </c>
      <c r="C18" s="120" t="s">
        <v>48</v>
      </c>
      <c r="D18" s="121" t="s">
        <v>832</v>
      </c>
      <c r="E18" s="122">
        <v>80</v>
      </c>
      <c r="F18" s="123"/>
      <c r="G18" s="121" t="s">
        <v>832</v>
      </c>
      <c r="H18" s="125">
        <v>80</v>
      </c>
    </row>
    <row r="19" spans="2:8" ht="15" hidden="1">
      <c r="B19" s="108"/>
      <c r="C19" s="120" t="s">
        <v>49</v>
      </c>
      <c r="D19" s="121" t="s">
        <v>832</v>
      </c>
      <c r="E19" s="122">
        <v>80</v>
      </c>
      <c r="F19" s="123"/>
      <c r="G19" s="121" t="s">
        <v>832</v>
      </c>
      <c r="H19" s="125">
        <v>80</v>
      </c>
    </row>
    <row r="20" spans="2:8" ht="15" hidden="1">
      <c r="B20" s="108" t="s">
        <v>921</v>
      </c>
      <c r="C20" s="120" t="s">
        <v>50</v>
      </c>
      <c r="D20" s="121" t="s">
        <v>832</v>
      </c>
      <c r="E20" s="122">
        <v>80</v>
      </c>
      <c r="F20" s="123"/>
      <c r="G20" s="121" t="s">
        <v>832</v>
      </c>
      <c r="H20" s="125">
        <v>80</v>
      </c>
    </row>
    <row r="21" spans="2:8" ht="12.75" customHeight="1" hidden="1">
      <c r="B21" s="108"/>
      <c r="C21" s="120" t="s">
        <v>51</v>
      </c>
      <c r="D21" s="121" t="s">
        <v>832</v>
      </c>
      <c r="E21" s="122">
        <v>80</v>
      </c>
      <c r="F21" s="123"/>
      <c r="G21" s="121" t="s">
        <v>832</v>
      </c>
      <c r="H21" s="125">
        <v>80</v>
      </c>
    </row>
    <row r="22" spans="2:8" ht="12.75" customHeight="1" hidden="1">
      <c r="B22" s="108"/>
      <c r="C22" s="120" t="s">
        <v>52</v>
      </c>
      <c r="D22" s="121" t="s">
        <v>832</v>
      </c>
      <c r="E22" s="122">
        <v>80</v>
      </c>
      <c r="F22" s="123"/>
      <c r="G22" s="121" t="s">
        <v>832</v>
      </c>
      <c r="H22" s="125">
        <v>80</v>
      </c>
    </row>
    <row r="23" spans="2:8" ht="15" hidden="1">
      <c r="B23" s="108"/>
      <c r="C23" s="120" t="s">
        <v>53</v>
      </c>
      <c r="D23" s="121" t="s">
        <v>832</v>
      </c>
      <c r="E23" s="122">
        <v>80</v>
      </c>
      <c r="F23" s="123"/>
      <c r="G23" s="121" t="s">
        <v>832</v>
      </c>
      <c r="H23" s="125">
        <v>80</v>
      </c>
    </row>
    <row r="24" spans="2:8" ht="15" hidden="1">
      <c r="B24" s="108"/>
      <c r="C24" s="120" t="s">
        <v>54</v>
      </c>
      <c r="D24" s="121" t="s">
        <v>832</v>
      </c>
      <c r="E24" s="122">
        <v>80</v>
      </c>
      <c r="F24" s="123"/>
      <c r="G24" s="121" t="s">
        <v>832</v>
      </c>
      <c r="H24" s="125">
        <v>80</v>
      </c>
    </row>
    <row r="25" spans="2:8" ht="15" hidden="1">
      <c r="B25" s="108"/>
      <c r="C25" s="120" t="s">
        <v>55</v>
      </c>
      <c r="D25" s="121" t="s">
        <v>832</v>
      </c>
      <c r="E25" s="122">
        <v>100</v>
      </c>
      <c r="F25" s="123"/>
      <c r="G25" s="121" t="s">
        <v>832</v>
      </c>
      <c r="H25" s="125">
        <v>100</v>
      </c>
    </row>
    <row r="26" spans="2:8" ht="15" hidden="1">
      <c r="B26" s="108" t="s">
        <v>914</v>
      </c>
      <c r="C26" s="120" t="s">
        <v>552</v>
      </c>
      <c r="D26" s="121" t="s">
        <v>832</v>
      </c>
      <c r="E26" s="122">
        <v>80</v>
      </c>
      <c r="F26" s="123"/>
      <c r="G26" s="121" t="s">
        <v>832</v>
      </c>
      <c r="H26" s="125">
        <v>80</v>
      </c>
    </row>
    <row r="27" spans="2:8" ht="15" hidden="1">
      <c r="B27" s="118" t="s">
        <v>883</v>
      </c>
      <c r="C27" s="102" t="s">
        <v>439</v>
      </c>
      <c r="D27" s="28">
        <v>110</v>
      </c>
      <c r="E27" s="28">
        <v>120</v>
      </c>
      <c r="F27" s="28">
        <v>130</v>
      </c>
      <c r="G27" s="106" t="s">
        <v>810</v>
      </c>
      <c r="H27" s="119">
        <v>200</v>
      </c>
    </row>
    <row r="28" spans="2:8" ht="15" hidden="1">
      <c r="B28" s="118" t="s">
        <v>877</v>
      </c>
      <c r="C28" s="102" t="s">
        <v>878</v>
      </c>
      <c r="D28" s="28">
        <v>105</v>
      </c>
      <c r="E28" s="28">
        <v>115</v>
      </c>
      <c r="F28" s="28">
        <v>120</v>
      </c>
      <c r="G28" s="106" t="s">
        <v>810</v>
      </c>
      <c r="H28" s="119">
        <v>200</v>
      </c>
    </row>
    <row r="29" spans="2:8" ht="18" customHeight="1">
      <c r="B29" s="578" t="s">
        <v>1180</v>
      </c>
      <c r="C29" s="579"/>
      <c r="D29" s="579"/>
      <c r="E29" s="579"/>
      <c r="F29" s="579"/>
      <c r="G29" s="579"/>
      <c r="H29" s="579"/>
    </row>
    <row r="30" spans="2:8" ht="15">
      <c r="B30" s="28"/>
      <c r="C30" s="101" t="s">
        <v>1167</v>
      </c>
      <c r="D30" s="28"/>
      <c r="E30" s="28"/>
      <c r="F30" s="28"/>
      <c r="G30" s="166" t="s">
        <v>810</v>
      </c>
      <c r="H30" s="175">
        <v>1500</v>
      </c>
    </row>
    <row r="31" spans="2:8" ht="15">
      <c r="B31" s="28"/>
      <c r="C31" s="101" t="s">
        <v>1155</v>
      </c>
      <c r="D31" s="28"/>
      <c r="E31" s="28"/>
      <c r="F31" s="28"/>
      <c r="G31" s="28" t="s">
        <v>811</v>
      </c>
      <c r="H31" s="175">
        <v>800</v>
      </c>
    </row>
    <row r="32" spans="2:8" ht="15">
      <c r="B32" s="193" t="s">
        <v>1175</v>
      </c>
      <c r="C32" s="101" t="s">
        <v>1173</v>
      </c>
      <c r="D32" s="28"/>
      <c r="E32" s="28"/>
      <c r="F32" s="28"/>
      <c r="G32" s="28" t="s">
        <v>1164</v>
      </c>
      <c r="H32" s="175">
        <v>2000</v>
      </c>
    </row>
    <row r="33" spans="2:8" ht="15">
      <c r="B33" s="193" t="s">
        <v>1175</v>
      </c>
      <c r="C33" s="101" t="s">
        <v>1174</v>
      </c>
      <c r="D33" s="28"/>
      <c r="E33" s="28"/>
      <c r="F33" s="28"/>
      <c r="G33" s="28" t="s">
        <v>1164</v>
      </c>
      <c r="H33" s="175">
        <v>3700</v>
      </c>
    </row>
    <row r="34" spans="2:8" ht="15">
      <c r="B34" s="193" t="s">
        <v>1175</v>
      </c>
      <c r="C34" s="101" t="s">
        <v>1156</v>
      </c>
      <c r="D34" s="28"/>
      <c r="E34" s="28"/>
      <c r="F34" s="28"/>
      <c r="G34" s="28" t="s">
        <v>1164</v>
      </c>
      <c r="H34" s="175">
        <v>4000</v>
      </c>
    </row>
    <row r="35" spans="2:8" ht="15">
      <c r="B35" s="28" t="s">
        <v>1172</v>
      </c>
      <c r="C35" s="101" t="s">
        <v>1157</v>
      </c>
      <c r="D35" s="28"/>
      <c r="E35" s="28"/>
      <c r="F35" s="28"/>
      <c r="G35" s="28" t="str">
        <f>G31</f>
        <v>1 процедура</v>
      </c>
      <c r="H35" s="175">
        <v>1000</v>
      </c>
    </row>
    <row r="36" spans="2:8" ht="30">
      <c r="B36" s="107" t="s">
        <v>1170</v>
      </c>
      <c r="C36" s="29" t="s">
        <v>1273</v>
      </c>
      <c r="D36" s="28"/>
      <c r="E36" s="28"/>
      <c r="F36" s="28"/>
      <c r="G36" s="28" t="s">
        <v>1164</v>
      </c>
      <c r="H36" s="175">
        <v>10000</v>
      </c>
    </row>
    <row r="37" spans="2:8" ht="15">
      <c r="B37" s="28" t="s">
        <v>1178</v>
      </c>
      <c r="C37" s="101" t="s">
        <v>1158</v>
      </c>
      <c r="D37" s="28"/>
      <c r="E37" s="28"/>
      <c r="F37" s="28"/>
      <c r="G37" s="28" t="s">
        <v>1164</v>
      </c>
      <c r="H37" s="175">
        <v>15000</v>
      </c>
    </row>
    <row r="38" spans="2:8" ht="15">
      <c r="B38" s="28" t="s">
        <v>1177</v>
      </c>
      <c r="C38" s="101" t="s">
        <v>1159</v>
      </c>
      <c r="D38" s="28"/>
      <c r="E38" s="28"/>
      <c r="F38" s="28"/>
      <c r="G38" s="28" t="s">
        <v>1164</v>
      </c>
      <c r="H38" s="175">
        <v>18000</v>
      </c>
    </row>
    <row r="39" spans="2:8" ht="15">
      <c r="B39" s="28" t="s">
        <v>1169</v>
      </c>
      <c r="C39" s="101" t="s">
        <v>1160</v>
      </c>
      <c r="D39" s="28"/>
      <c r="E39" s="28"/>
      <c r="F39" s="28"/>
      <c r="G39" s="28" t="s">
        <v>1164</v>
      </c>
      <c r="H39" s="175">
        <v>12000</v>
      </c>
    </row>
    <row r="40" spans="2:8" ht="15">
      <c r="B40" s="28" t="s">
        <v>1168</v>
      </c>
      <c r="C40" s="101" t="s">
        <v>1161</v>
      </c>
      <c r="D40" s="28"/>
      <c r="E40" s="28"/>
      <c r="F40" s="28"/>
      <c r="G40" s="28" t="s">
        <v>1164</v>
      </c>
      <c r="H40" s="175">
        <v>15000</v>
      </c>
    </row>
    <row r="41" spans="2:8" ht="15">
      <c r="B41" s="28" t="s">
        <v>1176</v>
      </c>
      <c r="C41" s="101" t="s">
        <v>1162</v>
      </c>
      <c r="D41" s="28"/>
      <c r="E41" s="28"/>
      <c r="F41" s="28"/>
      <c r="G41" s="28" t="s">
        <v>1164</v>
      </c>
      <c r="H41" s="175">
        <v>12000</v>
      </c>
    </row>
    <row r="42" spans="2:8" ht="15">
      <c r="B42" s="28" t="s">
        <v>1176</v>
      </c>
      <c r="C42" s="101" t="s">
        <v>1163</v>
      </c>
      <c r="D42" s="28"/>
      <c r="E42" s="28"/>
      <c r="F42" s="28"/>
      <c r="G42" s="28" t="s">
        <v>1164</v>
      </c>
      <c r="H42" s="175">
        <v>18000</v>
      </c>
    </row>
    <row r="43" spans="2:8" ht="15">
      <c r="B43" s="28" t="s">
        <v>1285</v>
      </c>
      <c r="C43" s="219" t="s">
        <v>1284</v>
      </c>
      <c r="D43" s="28"/>
      <c r="E43" s="28"/>
      <c r="F43" s="28"/>
      <c r="G43" s="28" t="s">
        <v>1164</v>
      </c>
      <c r="H43" s="175">
        <v>3000</v>
      </c>
    </row>
    <row r="44" spans="2:8" ht="15">
      <c r="B44" s="578" t="s">
        <v>1260</v>
      </c>
      <c r="C44" s="579"/>
      <c r="D44" s="579"/>
      <c r="E44" s="579"/>
      <c r="F44" s="579"/>
      <c r="G44" s="579"/>
      <c r="H44" s="579"/>
    </row>
    <row r="45" spans="2:8" ht="15">
      <c r="B45" s="28" t="s">
        <v>1272</v>
      </c>
      <c r="C45" s="213" t="s">
        <v>1261</v>
      </c>
      <c r="D45" s="28"/>
      <c r="E45" s="28"/>
      <c r="F45" s="28"/>
      <c r="G45" s="28" t="s">
        <v>1262</v>
      </c>
      <c r="H45" s="175">
        <v>4000</v>
      </c>
    </row>
    <row r="46" spans="2:8" ht="16.5" customHeight="1">
      <c r="B46" s="101" t="s">
        <v>1275</v>
      </c>
      <c r="C46" s="101" t="s">
        <v>1274</v>
      </c>
      <c r="D46" s="28"/>
      <c r="E46" s="28"/>
      <c r="F46" s="28"/>
      <c r="G46" s="28" t="s">
        <v>1262</v>
      </c>
      <c r="H46" s="175">
        <v>2500</v>
      </c>
    </row>
    <row r="47" spans="2:8" ht="19.5" customHeight="1" hidden="1">
      <c r="B47" s="597" t="s">
        <v>1293</v>
      </c>
      <c r="C47" s="598"/>
      <c r="D47" s="598"/>
      <c r="E47" s="598"/>
      <c r="F47" s="598"/>
      <c r="G47" s="598"/>
      <c r="H47" s="599"/>
    </row>
    <row r="48" spans="2:8" s="223" customFormat="1" ht="30" customHeight="1">
      <c r="B48" s="221" t="s">
        <v>1294</v>
      </c>
      <c r="C48" s="222" t="s">
        <v>1295</v>
      </c>
      <c r="D48" s="190"/>
      <c r="E48" s="190"/>
      <c r="F48" s="190"/>
      <c r="G48" s="190" t="s">
        <v>1262</v>
      </c>
      <c r="H48" s="191">
        <v>9300</v>
      </c>
    </row>
    <row r="49" spans="2:8" s="223" customFormat="1" ht="40.5" customHeight="1">
      <c r="B49" s="224"/>
      <c r="C49" s="222" t="s">
        <v>1305</v>
      </c>
      <c r="D49" s="190"/>
      <c r="E49" s="190"/>
      <c r="F49" s="190"/>
      <c r="G49" s="190" t="s">
        <v>1262</v>
      </c>
      <c r="H49" s="191">
        <f>9300+3480+1000</f>
        <v>13780</v>
      </c>
    </row>
    <row r="50" spans="2:8" ht="39.75" customHeight="1">
      <c r="B50" s="256"/>
      <c r="C50" s="257" t="s">
        <v>1304</v>
      </c>
      <c r="G50" s="258" t="s">
        <v>1262</v>
      </c>
      <c r="H50" s="259">
        <f>9300+3040+1000</f>
        <v>13340</v>
      </c>
    </row>
    <row r="51" spans="2:8" ht="37.5" customHeight="1">
      <c r="B51" s="594" t="s">
        <v>407</v>
      </c>
      <c r="C51" s="595"/>
      <c r="D51" s="595"/>
      <c r="E51" s="595"/>
      <c r="F51" s="595"/>
      <c r="G51" s="595"/>
      <c r="H51" s="596"/>
    </row>
    <row r="52" spans="2:8" ht="28.5" customHeight="1">
      <c r="B52" s="225" t="s">
        <v>1330</v>
      </c>
      <c r="C52" s="260" t="s">
        <v>1331</v>
      </c>
      <c r="D52" s="28"/>
      <c r="E52" s="28"/>
      <c r="F52" s="28"/>
      <c r="G52" s="28" t="s">
        <v>1329</v>
      </c>
      <c r="H52" s="175">
        <v>2200</v>
      </c>
    </row>
  </sheetData>
  <sheetProtection/>
  <mergeCells count="14">
    <mergeCell ref="G2:H2"/>
    <mergeCell ref="G3:H3"/>
    <mergeCell ref="G4:H4"/>
    <mergeCell ref="G5:H5"/>
    <mergeCell ref="G6:H6"/>
    <mergeCell ref="B7:H8"/>
    <mergeCell ref="B51:H51"/>
    <mergeCell ref="B47:H47"/>
    <mergeCell ref="B16:H16"/>
    <mergeCell ref="B29:H29"/>
    <mergeCell ref="B9:H9"/>
    <mergeCell ref="B11:H11"/>
    <mergeCell ref="B14:H14"/>
    <mergeCell ref="B44:H44"/>
  </mergeCells>
  <printOptions/>
  <pageMargins left="0.7086614173228347" right="0.7086614173228347" top="0.7480314960629921" bottom="0.7480314960629921" header="0.31496062992125984" footer="0.31496062992125984"/>
  <pageSetup orientation="portrait" paperSize="9" scale="75" r:id="rId1"/>
</worksheet>
</file>

<file path=xl/worksheets/sheet12.xml><?xml version="1.0" encoding="utf-8"?>
<worksheet xmlns="http://schemas.openxmlformats.org/spreadsheetml/2006/main" xmlns:r="http://schemas.openxmlformats.org/officeDocument/2006/relationships">
  <dimension ref="A1:J35"/>
  <sheetViews>
    <sheetView tabSelected="1" zoomScalePageLayoutView="0" workbookViewId="0" topLeftCell="B13">
      <selection activeCell="F22" sqref="F22"/>
    </sheetView>
  </sheetViews>
  <sheetFormatPr defaultColWidth="9.00390625" defaultRowHeight="12.75"/>
  <cols>
    <col min="1" max="1" width="8.75390625" style="9" hidden="1" customWidth="1"/>
    <col min="2" max="2" width="57.625" style="9" customWidth="1"/>
    <col min="3" max="3" width="16.25390625" style="9" customWidth="1"/>
    <col min="4" max="4" width="17.25390625" style="9" customWidth="1"/>
    <col min="5" max="16384" width="9.125" style="9" customWidth="1"/>
  </cols>
  <sheetData>
    <row r="1" spans="1:4" s="111" customFormat="1" ht="15">
      <c r="A1" s="126"/>
      <c r="B1" s="186"/>
      <c r="D1" s="140"/>
    </row>
    <row r="2" spans="1:10" s="111" customFormat="1" ht="21.75" customHeight="1">
      <c r="A2" s="126"/>
      <c r="B2" s="186"/>
      <c r="C2" s="569" t="s">
        <v>1123</v>
      </c>
      <c r="D2" s="604"/>
      <c r="E2" s="604"/>
      <c r="F2" s="604"/>
      <c r="G2" s="604"/>
      <c r="H2" s="604"/>
      <c r="I2" s="605"/>
      <c r="J2" s="605"/>
    </row>
    <row r="3" spans="1:10" s="111" customFormat="1" ht="18" customHeight="1">
      <c r="A3" s="131"/>
      <c r="B3" s="184"/>
      <c r="C3" s="569" t="s">
        <v>1121</v>
      </c>
      <c r="D3" s="569"/>
      <c r="E3" s="604"/>
      <c r="F3" s="604"/>
      <c r="G3" s="604"/>
      <c r="H3" s="604"/>
      <c r="I3" s="605"/>
      <c r="J3" s="605"/>
    </row>
    <row r="4" spans="1:10" s="111" customFormat="1" ht="15" customHeight="1">
      <c r="A4" s="131" t="s">
        <v>850</v>
      </c>
      <c r="B4" s="184"/>
      <c r="C4" s="569" t="s">
        <v>1122</v>
      </c>
      <c r="D4" s="569"/>
      <c r="E4" s="604"/>
      <c r="F4" s="604"/>
      <c r="G4" s="604"/>
      <c r="H4" s="604"/>
      <c r="I4" s="605"/>
      <c r="J4" s="605"/>
    </row>
    <row r="5" spans="1:10" s="111" customFormat="1" ht="15" customHeight="1">
      <c r="A5" s="126"/>
      <c r="B5" s="184"/>
      <c r="C5" s="569" t="s">
        <v>1291</v>
      </c>
      <c r="D5" s="569"/>
      <c r="E5" s="604"/>
      <c r="F5" s="604"/>
      <c r="G5" s="604"/>
      <c r="H5" s="604"/>
      <c r="I5" s="605"/>
      <c r="J5" s="605"/>
    </row>
    <row r="6" spans="1:10" s="111" customFormat="1" ht="14.25" customHeight="1">
      <c r="A6" s="126"/>
      <c r="B6" s="184"/>
      <c r="C6" s="569" t="s">
        <v>1723</v>
      </c>
      <c r="D6" s="569"/>
      <c r="E6" s="604"/>
      <c r="F6" s="604"/>
      <c r="G6" s="604"/>
      <c r="H6" s="604"/>
      <c r="I6" s="605"/>
      <c r="J6" s="605"/>
    </row>
    <row r="7" spans="1:8" s="111" customFormat="1" ht="14.25" customHeight="1">
      <c r="A7" s="126"/>
      <c r="B7" s="184"/>
      <c r="C7" s="185"/>
      <c r="D7" s="185"/>
      <c r="E7" s="177"/>
      <c r="F7" s="177"/>
      <c r="G7" s="144"/>
      <c r="H7" s="144"/>
    </row>
    <row r="8" spans="1:9" ht="22.5" customHeight="1">
      <c r="A8" s="601" t="s">
        <v>1139</v>
      </c>
      <c r="B8" s="601"/>
      <c r="C8" s="601"/>
      <c r="D8" s="601"/>
      <c r="E8" s="601"/>
      <c r="F8" s="601"/>
      <c r="G8" s="602"/>
      <c r="H8" s="603"/>
      <c r="I8" s="572"/>
    </row>
    <row r="9" spans="1:9" ht="15.75" customHeight="1">
      <c r="A9" s="601"/>
      <c r="B9" s="601"/>
      <c r="C9" s="601"/>
      <c r="D9" s="601"/>
      <c r="E9" s="601"/>
      <c r="F9" s="601"/>
      <c r="G9" s="602"/>
      <c r="H9" s="603"/>
      <c r="I9" s="572"/>
    </row>
    <row r="10" spans="1:9" s="179" customFormat="1" ht="26.25" customHeight="1">
      <c r="A10" s="601" t="s">
        <v>1127</v>
      </c>
      <c r="B10" s="602"/>
      <c r="C10" s="602"/>
      <c r="D10" s="602"/>
      <c r="E10" s="602"/>
      <c r="F10" s="602"/>
      <c r="G10" s="602"/>
      <c r="H10" s="572"/>
      <c r="I10" s="572"/>
    </row>
    <row r="11" spans="1:9" s="179" customFormat="1" ht="23.25" customHeight="1">
      <c r="A11" s="167"/>
      <c r="B11" s="608" t="s">
        <v>1685</v>
      </c>
      <c r="C11" s="609"/>
      <c r="D11" s="609"/>
      <c r="E11" s="609"/>
      <c r="F11" s="609"/>
      <c r="G11" s="609"/>
      <c r="H11" s="609"/>
      <c r="I11" s="609"/>
    </row>
    <row r="12" spans="1:7" ht="18.75">
      <c r="A12" s="608"/>
      <c r="B12" s="610"/>
      <c r="C12" s="610"/>
      <c r="D12" s="610"/>
      <c r="E12" s="610"/>
      <c r="F12" s="610"/>
      <c r="G12" s="178"/>
    </row>
    <row r="13" spans="1:7" s="111" customFormat="1" ht="43.5" customHeight="1">
      <c r="A13" s="168" t="s">
        <v>93</v>
      </c>
      <c r="B13" s="169" t="s">
        <v>1126</v>
      </c>
      <c r="C13" s="169" t="s">
        <v>807</v>
      </c>
      <c r="D13" s="170" t="s">
        <v>808</v>
      </c>
      <c r="E13" s="144"/>
      <c r="F13" s="144"/>
      <c r="G13" s="144"/>
    </row>
    <row r="14" spans="2:4" ht="18.75">
      <c r="B14" s="611" t="s">
        <v>1140</v>
      </c>
      <c r="C14" s="612"/>
      <c r="D14" s="612"/>
    </row>
    <row r="15" spans="2:4" ht="18.75">
      <c r="B15" s="187" t="s">
        <v>85</v>
      </c>
      <c r="C15" s="188" t="s">
        <v>1141</v>
      </c>
      <c r="D15" s="189">
        <v>150</v>
      </c>
    </row>
    <row r="16" spans="2:4" ht="37.5">
      <c r="B16" s="171" t="s">
        <v>1142</v>
      </c>
      <c r="C16" s="188" t="s">
        <v>1143</v>
      </c>
      <c r="D16" s="189">
        <v>10</v>
      </c>
    </row>
    <row r="17" spans="2:4" ht="37.5">
      <c r="B17" s="171" t="s">
        <v>1147</v>
      </c>
      <c r="C17" s="188" t="s">
        <v>1144</v>
      </c>
      <c r="D17" s="189">
        <v>15</v>
      </c>
    </row>
    <row r="18" spans="2:4" ht="14.25">
      <c r="B18" s="615" t="s">
        <v>1125</v>
      </c>
      <c r="C18" s="616"/>
      <c r="D18" s="617"/>
    </row>
    <row r="19" spans="2:4" ht="86.25" customHeight="1" hidden="1">
      <c r="B19" s="180" t="s">
        <v>1128</v>
      </c>
      <c r="C19" s="181" t="s">
        <v>1124</v>
      </c>
      <c r="D19" s="182">
        <v>700</v>
      </c>
    </row>
    <row r="20" spans="2:4" ht="56.25" hidden="1">
      <c r="B20" s="227" t="s">
        <v>1290</v>
      </c>
      <c r="C20" s="228" t="s">
        <v>1124</v>
      </c>
      <c r="D20" s="229">
        <v>700</v>
      </c>
    </row>
    <row r="21" spans="2:4" s="361" customFormat="1" ht="56.25">
      <c r="B21" s="227" t="s">
        <v>1683</v>
      </c>
      <c r="C21" s="228" t="str">
        <f>C20</f>
        <v>1 сутки</v>
      </c>
      <c r="D21" s="229">
        <v>2500</v>
      </c>
    </row>
    <row r="22" spans="2:4" s="361" customFormat="1" ht="75">
      <c r="B22" s="227" t="s">
        <v>1724</v>
      </c>
      <c r="C22" s="228" t="str">
        <f>C21</f>
        <v>1 сутки</v>
      </c>
      <c r="D22" s="229">
        <v>1500</v>
      </c>
    </row>
    <row r="23" spans="2:4" s="361" customFormat="1" ht="18.75">
      <c r="B23" s="613" t="s">
        <v>1081</v>
      </c>
      <c r="C23" s="614"/>
      <c r="D23" s="614"/>
    </row>
    <row r="24" spans="2:4" s="361" customFormat="1" ht="18.75">
      <c r="B24" s="460" t="s">
        <v>1145</v>
      </c>
      <c r="C24" s="359" t="s">
        <v>834</v>
      </c>
      <c r="D24" s="360">
        <v>100</v>
      </c>
    </row>
    <row r="25" spans="2:4" s="361" customFormat="1" ht="24.75" customHeight="1">
      <c r="B25" s="460" t="s">
        <v>1146</v>
      </c>
      <c r="C25" s="359" t="s">
        <v>834</v>
      </c>
      <c r="D25" s="360">
        <v>200</v>
      </c>
    </row>
    <row r="26" spans="2:4" s="361" customFormat="1" ht="18.75">
      <c r="B26" s="358" t="s">
        <v>1682</v>
      </c>
      <c r="C26" s="359" t="s">
        <v>834</v>
      </c>
      <c r="D26" s="360">
        <v>15000</v>
      </c>
    </row>
    <row r="27" spans="2:4" s="361" customFormat="1" ht="18.75" hidden="1">
      <c r="B27" s="358" t="s">
        <v>1191</v>
      </c>
      <c r="C27" s="359" t="s">
        <v>834</v>
      </c>
      <c r="D27" s="360">
        <v>12000</v>
      </c>
    </row>
    <row r="28" spans="2:4" s="361" customFormat="1" ht="18.75" hidden="1">
      <c r="B28" s="358" t="s">
        <v>1196</v>
      </c>
      <c r="C28" s="359" t="s">
        <v>834</v>
      </c>
      <c r="D28" s="360">
        <v>13000</v>
      </c>
    </row>
    <row r="29" spans="2:4" s="361" customFormat="1" ht="18.75" hidden="1">
      <c r="B29" s="358" t="s">
        <v>1197</v>
      </c>
      <c r="C29" s="359" t="s">
        <v>834</v>
      </c>
      <c r="D29" s="360">
        <v>15600</v>
      </c>
    </row>
    <row r="30" spans="2:4" s="361" customFormat="1" ht="18.75">
      <c r="B30" s="357" t="s">
        <v>800</v>
      </c>
      <c r="C30" s="359" t="str">
        <f>C29</f>
        <v>услуга</v>
      </c>
      <c r="D30" s="360">
        <v>1800</v>
      </c>
    </row>
    <row r="31" spans="2:4" ht="18.75">
      <c r="B31" s="362"/>
      <c r="C31" s="196"/>
      <c r="D31" s="197"/>
    </row>
    <row r="32" spans="2:4" ht="33" customHeight="1">
      <c r="B32" s="606"/>
      <c r="C32" s="607"/>
      <c r="D32" s="607"/>
    </row>
    <row r="35" ht="15">
      <c r="B35" s="195"/>
    </row>
  </sheetData>
  <sheetProtection/>
  <mergeCells count="13">
    <mergeCell ref="B32:D32"/>
    <mergeCell ref="A10:I10"/>
    <mergeCell ref="B11:I11"/>
    <mergeCell ref="A12:F12"/>
    <mergeCell ref="B14:D14"/>
    <mergeCell ref="B23:D23"/>
    <mergeCell ref="B18:D18"/>
    <mergeCell ref="A8:I9"/>
    <mergeCell ref="C2:J2"/>
    <mergeCell ref="C3:J3"/>
    <mergeCell ref="C4:J4"/>
    <mergeCell ref="C5:J5"/>
    <mergeCell ref="C6:J6"/>
  </mergeCells>
  <printOptions/>
  <pageMargins left="0.7086614173228347" right="0.31496062992125984" top="0.35433070866141736" bottom="0.5511811023622047" header="0.31496062992125984" footer="0.31496062992125984"/>
  <pageSetup orientation="portrait" paperSize="9" scale="65" r:id="rId1"/>
</worksheet>
</file>

<file path=xl/worksheets/sheet13.xml><?xml version="1.0" encoding="utf-8"?>
<worksheet xmlns="http://schemas.openxmlformats.org/spreadsheetml/2006/main" xmlns:r="http://schemas.openxmlformats.org/officeDocument/2006/relationships">
  <dimension ref="A1:F207"/>
  <sheetViews>
    <sheetView zoomScalePageLayoutView="0" workbookViewId="0" topLeftCell="A22">
      <selection activeCell="E35" sqref="E35"/>
    </sheetView>
  </sheetViews>
  <sheetFormatPr defaultColWidth="9.00390625" defaultRowHeight="12.75"/>
  <cols>
    <col min="1" max="1" width="17.375" style="126" customWidth="1"/>
    <col min="2" max="2" width="74.25390625" style="231" customWidth="1"/>
    <col min="3" max="3" width="22.25390625" style="172" customWidth="1"/>
    <col min="4" max="4" width="12.625" style="126" customWidth="1"/>
    <col min="5" max="16384" width="9.125" style="172" customWidth="1"/>
  </cols>
  <sheetData>
    <row r="1" ht="15" customHeight="1">
      <c r="C1" s="232" t="s">
        <v>851</v>
      </c>
    </row>
    <row r="2" spans="1:4" ht="15" customHeight="1">
      <c r="A2" s="363"/>
      <c r="B2" s="364"/>
      <c r="C2" s="518" t="s">
        <v>847</v>
      </c>
      <c r="D2" s="518"/>
    </row>
    <row r="3" spans="1:4" ht="15" customHeight="1">
      <c r="A3" s="363" t="s">
        <v>850</v>
      </c>
      <c r="B3" s="364"/>
      <c r="C3" s="519" t="s">
        <v>846</v>
      </c>
      <c r="D3" s="519"/>
    </row>
    <row r="4" spans="1:4" ht="15" customHeight="1">
      <c r="A4" s="363"/>
      <c r="B4" s="364"/>
      <c r="C4" s="364"/>
      <c r="D4" s="364"/>
    </row>
    <row r="5" spans="2:4" ht="15" customHeight="1">
      <c r="B5" s="364"/>
      <c r="C5" s="519" t="s">
        <v>1299</v>
      </c>
      <c r="D5" s="519"/>
    </row>
    <row r="6" spans="2:4" ht="14.25" customHeight="1">
      <c r="B6" s="364"/>
      <c r="C6" s="519" t="s">
        <v>1300</v>
      </c>
      <c r="D6" s="519"/>
    </row>
    <row r="7" spans="2:4" ht="14.25" customHeight="1">
      <c r="B7" s="364"/>
      <c r="C7" s="365"/>
      <c r="D7" s="365"/>
    </row>
    <row r="8" spans="1:3" ht="15" customHeight="1">
      <c r="A8" s="363"/>
      <c r="B8" s="365"/>
      <c r="C8" s="365"/>
    </row>
    <row r="9" spans="1:4" ht="17.25" customHeight="1">
      <c r="A9" s="520" t="s">
        <v>338</v>
      </c>
      <c r="B9" s="520"/>
      <c r="C9" s="520"/>
      <c r="D9" s="520"/>
    </row>
    <row r="10" spans="1:4" ht="15" customHeight="1">
      <c r="A10" s="520" t="s">
        <v>924</v>
      </c>
      <c r="B10" s="520"/>
      <c r="C10" s="520"/>
      <c r="D10" s="520"/>
    </row>
    <row r="11" spans="1:4" ht="15" customHeight="1">
      <c r="A11" s="511" t="s">
        <v>1303</v>
      </c>
      <c r="B11" s="511"/>
      <c r="C11" s="511"/>
      <c r="D11" s="511"/>
    </row>
    <row r="12" spans="1:4" ht="15" customHeight="1">
      <c r="A12" s="363"/>
      <c r="B12" s="363"/>
      <c r="C12" s="363"/>
      <c r="D12" s="363"/>
    </row>
    <row r="13" spans="1:4" ht="15" customHeight="1">
      <c r="A13" s="363"/>
      <c r="B13" s="363"/>
      <c r="C13" s="363"/>
      <c r="D13" s="363"/>
    </row>
    <row r="14" spans="1:4" ht="36.75" customHeight="1">
      <c r="A14" s="234" t="s">
        <v>93</v>
      </c>
      <c r="B14" s="234" t="s">
        <v>915</v>
      </c>
      <c r="C14" s="234" t="s">
        <v>1132</v>
      </c>
      <c r="D14" s="234" t="s">
        <v>1133</v>
      </c>
    </row>
    <row r="15" spans="1:4" ht="18.75" customHeight="1">
      <c r="A15" s="625" t="s">
        <v>1014</v>
      </c>
      <c r="B15" s="625"/>
      <c r="C15" s="625"/>
      <c r="D15" s="625"/>
    </row>
    <row r="16" spans="1:4" ht="34.5" customHeight="1">
      <c r="A16" s="132" t="s">
        <v>1339</v>
      </c>
      <c r="B16" s="120" t="s">
        <v>1340</v>
      </c>
      <c r="C16" s="121" t="s">
        <v>829</v>
      </c>
      <c r="D16" s="217">
        <v>700</v>
      </c>
    </row>
    <row r="17" spans="1:4" ht="30" customHeight="1" hidden="1">
      <c r="A17" s="132" t="str">
        <f>A16</f>
        <v>В01.001.001</v>
      </c>
      <c r="B17" s="212" t="s">
        <v>1060</v>
      </c>
      <c r="C17" s="121" t="s">
        <v>829</v>
      </c>
      <c r="D17" s="217">
        <v>800</v>
      </c>
    </row>
    <row r="18" spans="1:4" ht="21" customHeight="1">
      <c r="A18" s="132" t="s">
        <v>1342</v>
      </c>
      <c r="B18" s="120" t="s">
        <v>1341</v>
      </c>
      <c r="C18" s="121" t="s">
        <v>829</v>
      </c>
      <c r="D18" s="217">
        <v>600</v>
      </c>
    </row>
    <row r="19" spans="1:4" ht="45.75" customHeight="1">
      <c r="A19" s="132" t="str">
        <f>A17</f>
        <v>В01.001.001</v>
      </c>
      <c r="B19" s="212" t="s">
        <v>1194</v>
      </c>
      <c r="C19" s="235" t="s">
        <v>1012</v>
      </c>
      <c r="D19" s="217">
        <v>1700</v>
      </c>
    </row>
    <row r="20" spans="1:4" ht="30" customHeight="1">
      <c r="A20" s="132" t="str">
        <f>A17</f>
        <v>В01.001.001</v>
      </c>
      <c r="B20" s="120" t="s">
        <v>1343</v>
      </c>
      <c r="C20" s="121" t="s">
        <v>829</v>
      </c>
      <c r="D20" s="217">
        <v>900</v>
      </c>
    </row>
    <row r="21" spans="1:4" ht="18" customHeight="1">
      <c r="A21" s="132" t="s">
        <v>1292</v>
      </c>
      <c r="B21" s="212" t="s">
        <v>1296</v>
      </c>
      <c r="C21" s="121" t="s">
        <v>829</v>
      </c>
      <c r="D21" s="217">
        <v>1000</v>
      </c>
    </row>
    <row r="22" spans="1:4" ht="30" customHeight="1">
      <c r="A22" s="132" t="s">
        <v>1130</v>
      </c>
      <c r="B22" s="236" t="s">
        <v>1344</v>
      </c>
      <c r="C22" s="121" t="s">
        <v>829</v>
      </c>
      <c r="D22" s="217">
        <v>700</v>
      </c>
    </row>
    <row r="23" spans="1:4" ht="31.5" customHeight="1">
      <c r="A23" s="132" t="s">
        <v>1131</v>
      </c>
      <c r="B23" s="212" t="s">
        <v>1345</v>
      </c>
      <c r="C23" s="121" t="s">
        <v>829</v>
      </c>
      <c r="D23" s="217">
        <v>700</v>
      </c>
    </row>
    <row r="24" spans="1:4" ht="18" customHeight="1">
      <c r="A24" s="132"/>
      <c r="B24" s="212" t="s">
        <v>1079</v>
      </c>
      <c r="C24" s="121" t="s">
        <v>829</v>
      </c>
      <c r="D24" s="217">
        <v>1000</v>
      </c>
    </row>
    <row r="25" spans="1:4" ht="18.75" customHeight="1">
      <c r="A25" s="132" t="s">
        <v>1216</v>
      </c>
      <c r="B25" s="212" t="s">
        <v>1346</v>
      </c>
      <c r="C25" s="121" t="s">
        <v>831</v>
      </c>
      <c r="D25" s="217">
        <v>100</v>
      </c>
    </row>
    <row r="26" spans="1:4" ht="15" customHeight="1">
      <c r="A26" s="538" t="s">
        <v>349</v>
      </c>
      <c r="B26" s="538"/>
      <c r="C26" s="538"/>
      <c r="D26" s="538"/>
    </row>
    <row r="27" spans="1:4" ht="30.75" customHeight="1">
      <c r="A27" s="218" t="s">
        <v>943</v>
      </c>
      <c r="B27" s="120" t="s">
        <v>1347</v>
      </c>
      <c r="C27" s="235" t="s">
        <v>841</v>
      </c>
      <c r="D27" s="217">
        <v>3000</v>
      </c>
    </row>
    <row r="28" spans="1:4" ht="30" customHeight="1">
      <c r="A28" s="218" t="s">
        <v>943</v>
      </c>
      <c r="B28" s="120" t="s">
        <v>1347</v>
      </c>
      <c r="C28" s="235" t="s">
        <v>841</v>
      </c>
      <c r="D28" s="217">
        <v>7000</v>
      </c>
    </row>
    <row r="29" spans="1:4" ht="30" customHeight="1">
      <c r="A29" s="218" t="s">
        <v>1348</v>
      </c>
      <c r="B29" s="120" t="s">
        <v>1349</v>
      </c>
      <c r="C29" s="235" t="s">
        <v>841</v>
      </c>
      <c r="D29" s="217">
        <v>6500</v>
      </c>
    </row>
    <row r="30" spans="1:4" ht="31.5" customHeight="1">
      <c r="A30" s="218" t="s">
        <v>1350</v>
      </c>
      <c r="B30" s="120" t="s">
        <v>1351</v>
      </c>
      <c r="C30" s="235" t="s">
        <v>841</v>
      </c>
      <c r="D30" s="217">
        <v>6100</v>
      </c>
    </row>
    <row r="31" spans="1:4" ht="27.75" customHeight="1">
      <c r="A31" s="218" t="s">
        <v>943</v>
      </c>
      <c r="B31" s="120" t="s">
        <v>1352</v>
      </c>
      <c r="C31" s="235" t="s">
        <v>841</v>
      </c>
      <c r="D31" s="217">
        <v>4300</v>
      </c>
    </row>
    <row r="32" spans="1:4" ht="27.75" customHeight="1">
      <c r="A32" s="218" t="s">
        <v>943</v>
      </c>
      <c r="B32" s="120" t="s">
        <v>1353</v>
      </c>
      <c r="C32" s="235" t="str">
        <f>C31</f>
        <v>хирургическое вмешательство</v>
      </c>
      <c r="D32" s="217">
        <v>6000</v>
      </c>
    </row>
    <row r="33" spans="1:4" ht="18.75" customHeight="1">
      <c r="A33" s="538" t="s">
        <v>1015</v>
      </c>
      <c r="B33" s="538"/>
      <c r="C33" s="538"/>
      <c r="D33" s="538"/>
    </row>
    <row r="34" spans="1:4" ht="27.75" customHeight="1">
      <c r="A34" s="390" t="s">
        <v>1605</v>
      </c>
      <c r="B34" s="120" t="s">
        <v>1604</v>
      </c>
      <c r="C34" s="121" t="s">
        <v>832</v>
      </c>
      <c r="D34" s="387">
        <v>500</v>
      </c>
    </row>
    <row r="35" spans="1:4" ht="63.75" customHeight="1">
      <c r="A35" s="390" t="s">
        <v>1606</v>
      </c>
      <c r="B35" s="174" t="s">
        <v>1500</v>
      </c>
      <c r="C35" s="121" t="s">
        <v>832</v>
      </c>
      <c r="D35" s="387">
        <v>1000</v>
      </c>
    </row>
    <row r="36" spans="1:4" ht="83.25" customHeight="1">
      <c r="A36" s="311" t="s">
        <v>1498</v>
      </c>
      <c r="B36" s="313" t="s">
        <v>1500</v>
      </c>
      <c r="C36" s="121" t="s">
        <v>832</v>
      </c>
      <c r="D36" s="217">
        <v>2200</v>
      </c>
    </row>
    <row r="37" spans="1:4" ht="19.5" customHeight="1">
      <c r="A37" s="132" t="s">
        <v>974</v>
      </c>
      <c r="B37" s="120" t="s">
        <v>1354</v>
      </c>
      <c r="C37" s="121" t="s">
        <v>832</v>
      </c>
      <c r="D37" s="387">
        <v>700</v>
      </c>
    </row>
    <row r="38" spans="1:4" ht="34.5" customHeight="1" hidden="1">
      <c r="A38" s="132" t="s">
        <v>1061</v>
      </c>
      <c r="B38" s="120" t="s">
        <v>926</v>
      </c>
      <c r="C38" s="121" t="s">
        <v>832</v>
      </c>
      <c r="D38" s="387">
        <v>550</v>
      </c>
    </row>
    <row r="39" spans="1:4" ht="21" customHeight="1">
      <c r="A39" s="132" t="str">
        <f>A38</f>
        <v>А04.20.001.001</v>
      </c>
      <c r="B39" s="120" t="str">
        <f>B34</f>
        <v>Ультразвуковое исследование плода при сроке беременности до тринадцати недель</v>
      </c>
      <c r="C39" s="121" t="s">
        <v>832</v>
      </c>
      <c r="D39" s="387">
        <v>800</v>
      </c>
    </row>
    <row r="40" spans="1:4" ht="20.25" customHeight="1">
      <c r="A40" s="390" t="s">
        <v>1607</v>
      </c>
      <c r="B40" s="173" t="s">
        <v>1611</v>
      </c>
      <c r="C40" s="121" t="s">
        <v>832</v>
      </c>
      <c r="D40" s="387">
        <v>1300</v>
      </c>
    </row>
    <row r="41" spans="1:4" ht="30.75" customHeight="1">
      <c r="A41" s="391" t="s">
        <v>1502</v>
      </c>
      <c r="B41" s="174" t="s">
        <v>1501</v>
      </c>
      <c r="C41" s="121" t="s">
        <v>832</v>
      </c>
      <c r="D41" s="387">
        <v>1000</v>
      </c>
    </row>
    <row r="42" spans="1:4" ht="30.75" customHeight="1">
      <c r="A42" s="390" t="s">
        <v>1607</v>
      </c>
      <c r="B42" s="174" t="s">
        <v>1610</v>
      </c>
      <c r="C42" s="121" t="s">
        <v>832</v>
      </c>
      <c r="D42" s="387">
        <v>2200</v>
      </c>
    </row>
    <row r="43" spans="1:4" ht="69" customHeight="1">
      <c r="A43" s="392" t="s">
        <v>1607</v>
      </c>
      <c r="B43" s="174" t="s">
        <v>1612</v>
      </c>
      <c r="C43" s="121" t="s">
        <v>832</v>
      </c>
      <c r="D43" s="387">
        <f>2200+1300</f>
        <v>3500</v>
      </c>
    </row>
    <row r="44" spans="1:4" ht="18.75" customHeight="1">
      <c r="A44" s="391" t="s">
        <v>1499</v>
      </c>
      <c r="B44" s="174" t="s">
        <v>1613</v>
      </c>
      <c r="C44" s="121" t="str">
        <f>C41</f>
        <v> исследование</v>
      </c>
      <c r="D44" s="387">
        <v>1000</v>
      </c>
    </row>
    <row r="45" spans="1:4" ht="29.25" customHeight="1">
      <c r="A45" s="311" t="s">
        <v>1502</v>
      </c>
      <c r="B45" s="174" t="s">
        <v>1613</v>
      </c>
      <c r="C45" s="121" t="s">
        <v>831</v>
      </c>
      <c r="D45" s="217">
        <v>2200</v>
      </c>
    </row>
    <row r="46" spans="1:4" ht="18.75" customHeight="1">
      <c r="A46" s="132" t="s">
        <v>1062</v>
      </c>
      <c r="B46" s="120" t="s">
        <v>1355</v>
      </c>
      <c r="C46" s="121" t="s">
        <v>832</v>
      </c>
      <c r="D46" s="217">
        <v>600</v>
      </c>
    </row>
    <row r="47" spans="1:4" ht="18.75" customHeight="1">
      <c r="A47" s="132" t="s">
        <v>1063</v>
      </c>
      <c r="B47" s="120" t="s">
        <v>1356</v>
      </c>
      <c r="C47" s="121" t="s">
        <v>832</v>
      </c>
      <c r="D47" s="217">
        <v>600</v>
      </c>
    </row>
    <row r="48" spans="1:4" ht="18.75" customHeight="1">
      <c r="A48" s="132" t="s">
        <v>1064</v>
      </c>
      <c r="B48" s="120" t="s">
        <v>1357</v>
      </c>
      <c r="C48" s="121" t="s">
        <v>832</v>
      </c>
      <c r="D48" s="217">
        <v>600</v>
      </c>
    </row>
    <row r="49" spans="1:4" ht="17.25" customHeight="1">
      <c r="A49" s="132" t="s">
        <v>1065</v>
      </c>
      <c r="B49" s="120" t="s">
        <v>1358</v>
      </c>
      <c r="C49" s="121" t="s">
        <v>832</v>
      </c>
      <c r="D49" s="217">
        <v>750</v>
      </c>
    </row>
    <row r="50" spans="1:4" ht="16.5" customHeight="1">
      <c r="A50" s="132" t="s">
        <v>1066</v>
      </c>
      <c r="B50" s="120" t="s">
        <v>1359</v>
      </c>
      <c r="C50" s="121" t="s">
        <v>832</v>
      </c>
      <c r="D50" s="217">
        <v>500</v>
      </c>
    </row>
    <row r="51" spans="1:4" ht="30" customHeight="1">
      <c r="A51" s="16" t="s">
        <v>1609</v>
      </c>
      <c r="B51" s="393" t="s">
        <v>1608</v>
      </c>
      <c r="C51" s="121" t="s">
        <v>831</v>
      </c>
      <c r="D51" s="387">
        <v>300</v>
      </c>
    </row>
    <row r="52" spans="1:4" ht="14.25" customHeight="1">
      <c r="A52" s="132"/>
      <c r="B52" s="120" t="s">
        <v>1038</v>
      </c>
      <c r="C52" s="121" t="str">
        <f>C51</f>
        <v>исследование</v>
      </c>
      <c r="D52" s="217">
        <v>300</v>
      </c>
    </row>
    <row r="53" spans="1:4" ht="22.5" customHeight="1">
      <c r="A53" s="389" t="s">
        <v>1039</v>
      </c>
      <c r="B53" s="388" t="s">
        <v>1503</v>
      </c>
      <c r="C53" s="121" t="str">
        <f>C52</f>
        <v>исследование</v>
      </c>
      <c r="D53" s="387">
        <v>500</v>
      </c>
    </row>
    <row r="54" spans="1:4" ht="18.75" customHeight="1">
      <c r="A54" s="538" t="s">
        <v>1016</v>
      </c>
      <c r="B54" s="538"/>
      <c r="C54" s="538"/>
      <c r="D54" s="538"/>
    </row>
    <row r="55" spans="1:4" ht="27.75" customHeight="1">
      <c r="A55" s="132" t="s">
        <v>968</v>
      </c>
      <c r="B55" s="120" t="s">
        <v>1027</v>
      </c>
      <c r="C55" s="121" t="s">
        <v>827</v>
      </c>
      <c r="D55" s="217">
        <v>1400</v>
      </c>
    </row>
    <row r="56" spans="1:4" ht="27.75" customHeight="1">
      <c r="A56" s="132" t="str">
        <f>A55</f>
        <v>A11.20.014</v>
      </c>
      <c r="B56" s="282" t="s">
        <v>1360</v>
      </c>
      <c r="C56" s="121" t="str">
        <f>C55</f>
        <v>операция</v>
      </c>
      <c r="D56" s="217">
        <f>1300+280+20</f>
        <v>1600</v>
      </c>
    </row>
    <row r="57" spans="1:4" ht="27.75" customHeight="1">
      <c r="A57" s="132" t="s">
        <v>969</v>
      </c>
      <c r="B57" s="120" t="s">
        <v>1361</v>
      </c>
      <c r="C57" s="121" t="s">
        <v>827</v>
      </c>
      <c r="D57" s="217">
        <v>4400</v>
      </c>
    </row>
    <row r="58" spans="1:4" ht="27.75" customHeight="1">
      <c r="A58" s="132" t="s">
        <v>969</v>
      </c>
      <c r="B58" s="120" t="s">
        <v>1183</v>
      </c>
      <c r="C58" s="121" t="s">
        <v>827</v>
      </c>
      <c r="D58" s="217">
        <v>1200</v>
      </c>
    </row>
    <row r="59" spans="1:4" ht="27.75" customHeight="1">
      <c r="A59" s="132" t="s">
        <v>969</v>
      </c>
      <c r="B59" s="120" t="s">
        <v>1192</v>
      </c>
      <c r="C59" s="121" t="s">
        <v>827</v>
      </c>
      <c r="D59" s="217">
        <v>1500</v>
      </c>
    </row>
    <row r="60" spans="1:4" ht="15" customHeight="1">
      <c r="A60" s="538" t="s">
        <v>1017</v>
      </c>
      <c r="B60" s="538"/>
      <c r="C60" s="538"/>
      <c r="D60" s="538"/>
    </row>
    <row r="61" spans="1:4" ht="21" customHeight="1">
      <c r="A61" s="132" t="s">
        <v>971</v>
      </c>
      <c r="B61" s="120" t="s">
        <v>353</v>
      </c>
      <c r="C61" s="121" t="s">
        <v>832</v>
      </c>
      <c r="D61" s="217">
        <v>600</v>
      </c>
    </row>
    <row r="62" spans="1:4" ht="20.25" customHeight="1">
      <c r="A62" s="132" t="s">
        <v>972</v>
      </c>
      <c r="B62" s="120" t="s">
        <v>844</v>
      </c>
      <c r="C62" s="121" t="s">
        <v>832</v>
      </c>
      <c r="D62" s="128">
        <v>600</v>
      </c>
    </row>
    <row r="63" spans="1:4" ht="16.5" customHeight="1">
      <c r="A63" s="538" t="s">
        <v>1018</v>
      </c>
      <c r="B63" s="538"/>
      <c r="C63" s="538"/>
      <c r="D63" s="538"/>
    </row>
    <row r="64" spans="1:4" ht="21" customHeight="1">
      <c r="A64" s="132" t="s">
        <v>1362</v>
      </c>
      <c r="B64" s="120" t="s">
        <v>103</v>
      </c>
      <c r="C64" s="121" t="s">
        <v>832</v>
      </c>
      <c r="D64" s="217">
        <v>1900</v>
      </c>
    </row>
    <row r="65" spans="1:4" ht="15" customHeight="1">
      <c r="A65" s="538" t="s">
        <v>1019</v>
      </c>
      <c r="B65" s="538"/>
      <c r="C65" s="538"/>
      <c r="D65" s="538"/>
    </row>
    <row r="66" spans="1:4" ht="15" customHeight="1">
      <c r="A66" s="218" t="s">
        <v>1002</v>
      </c>
      <c r="B66" s="173" t="s">
        <v>1363</v>
      </c>
      <c r="C66" s="121" t="s">
        <v>832</v>
      </c>
      <c r="D66" s="217">
        <v>4200</v>
      </c>
    </row>
    <row r="67" spans="1:4" ht="15" customHeight="1">
      <c r="A67" s="218" t="str">
        <f>A66</f>
        <v>A14.20.002</v>
      </c>
      <c r="B67" s="174" t="s">
        <v>1364</v>
      </c>
      <c r="C67" s="121"/>
      <c r="D67" s="217">
        <v>1300</v>
      </c>
    </row>
    <row r="68" spans="1:4" ht="30" customHeight="1">
      <c r="A68" s="132" t="s">
        <v>953</v>
      </c>
      <c r="B68" s="120" t="s">
        <v>1365</v>
      </c>
      <c r="C68" s="121" t="s">
        <v>832</v>
      </c>
      <c r="D68" s="217">
        <v>3000</v>
      </c>
    </row>
    <row r="69" spans="1:4" ht="21.75" customHeight="1">
      <c r="A69" s="538" t="s">
        <v>1020</v>
      </c>
      <c r="B69" s="538"/>
      <c r="C69" s="538"/>
      <c r="D69" s="538"/>
    </row>
    <row r="70" spans="1:4" ht="21" customHeight="1">
      <c r="A70" s="218" t="s">
        <v>1366</v>
      </c>
      <c r="B70" s="283" t="s">
        <v>1367</v>
      </c>
      <c r="C70" s="121" t="s">
        <v>827</v>
      </c>
      <c r="D70" s="217">
        <v>750</v>
      </c>
    </row>
    <row r="71" spans="1:4" ht="27.75" customHeight="1">
      <c r="A71" s="218" t="s">
        <v>1006</v>
      </c>
      <c r="B71" s="120" t="s">
        <v>1368</v>
      </c>
      <c r="C71" s="121" t="s">
        <v>827</v>
      </c>
      <c r="D71" s="217">
        <v>2650</v>
      </c>
    </row>
    <row r="72" spans="1:4" ht="19.5" customHeight="1">
      <c r="A72" s="218" t="s">
        <v>1006</v>
      </c>
      <c r="B72" s="120" t="s">
        <v>1368</v>
      </c>
      <c r="C72" s="121" t="s">
        <v>827</v>
      </c>
      <c r="D72" s="217">
        <v>900</v>
      </c>
    </row>
    <row r="73" spans="1:4" ht="19.5" customHeight="1">
      <c r="A73" s="538" t="s">
        <v>1021</v>
      </c>
      <c r="B73" s="538"/>
      <c r="C73" s="538"/>
      <c r="D73" s="538"/>
    </row>
    <row r="74" spans="1:4" ht="17.25" customHeight="1">
      <c r="A74" s="218" t="s">
        <v>1009</v>
      </c>
      <c r="B74" s="120" t="s">
        <v>1369</v>
      </c>
      <c r="C74" s="121" t="s">
        <v>827</v>
      </c>
      <c r="D74" s="128">
        <v>400</v>
      </c>
    </row>
    <row r="75" spans="1:4" ht="17.25" customHeight="1">
      <c r="A75" s="538" t="s">
        <v>1151</v>
      </c>
      <c r="B75" s="538"/>
      <c r="C75" s="538"/>
      <c r="D75" s="538"/>
    </row>
    <row r="76" spans="1:4" ht="17.25" customHeight="1">
      <c r="A76" s="218" t="s">
        <v>1003</v>
      </c>
      <c r="B76" s="120" t="s">
        <v>1370</v>
      </c>
      <c r="C76" s="122" t="s">
        <v>838</v>
      </c>
      <c r="D76" s="217">
        <v>8000</v>
      </c>
    </row>
    <row r="77" spans="1:4" ht="19.5" customHeight="1">
      <c r="A77" s="218" t="s">
        <v>1003</v>
      </c>
      <c r="B77" s="120" t="s">
        <v>1371</v>
      </c>
      <c r="C77" s="122" t="s">
        <v>838</v>
      </c>
      <c r="D77" s="217">
        <v>8000</v>
      </c>
    </row>
    <row r="78" spans="1:4" ht="19.5" customHeight="1">
      <c r="A78" s="218" t="s">
        <v>1003</v>
      </c>
      <c r="B78" s="120" t="s">
        <v>1372</v>
      </c>
      <c r="C78" s="122" t="s">
        <v>838</v>
      </c>
      <c r="D78" s="217">
        <v>8000</v>
      </c>
    </row>
    <row r="79" spans="1:4" ht="27.75" customHeight="1">
      <c r="A79" s="218" t="s">
        <v>1003</v>
      </c>
      <c r="B79" s="120" t="s">
        <v>1373</v>
      </c>
      <c r="C79" s="122" t="s">
        <v>838</v>
      </c>
      <c r="D79" s="217">
        <v>9270</v>
      </c>
    </row>
    <row r="80" spans="1:4" ht="27.75" customHeight="1">
      <c r="A80" s="218" t="s">
        <v>1003</v>
      </c>
      <c r="B80" s="120" t="s">
        <v>1374</v>
      </c>
      <c r="C80" s="122" t="s">
        <v>838</v>
      </c>
      <c r="D80" s="217">
        <v>13510</v>
      </c>
    </row>
    <row r="81" spans="1:4" ht="27.75" customHeight="1">
      <c r="A81" s="618" t="s">
        <v>1308</v>
      </c>
      <c r="B81" s="618"/>
      <c r="C81" s="618"/>
      <c r="D81" s="618"/>
    </row>
    <row r="82" spans="1:6" ht="30.75" customHeight="1">
      <c r="A82" s="132" t="s">
        <v>1003</v>
      </c>
      <c r="B82" s="120" t="s">
        <v>1597</v>
      </c>
      <c r="C82" s="121" t="s">
        <v>833</v>
      </c>
      <c r="D82" s="217">
        <v>30000</v>
      </c>
      <c r="E82" s="267"/>
      <c r="F82" s="267"/>
    </row>
    <row r="83" spans="1:4" ht="27.75" customHeight="1">
      <c r="A83" s="542" t="s">
        <v>1309</v>
      </c>
      <c r="B83" s="621"/>
      <c r="C83" s="621"/>
      <c r="D83" s="621"/>
    </row>
    <row r="84" spans="1:4" ht="27.75" customHeight="1">
      <c r="A84" s="133" t="s">
        <v>1048</v>
      </c>
      <c r="B84" s="242" t="s">
        <v>1375</v>
      </c>
      <c r="C84" s="121" t="s">
        <v>830</v>
      </c>
      <c r="D84" s="130">
        <v>500</v>
      </c>
    </row>
    <row r="85" spans="1:4" ht="27.75" customHeight="1">
      <c r="A85" s="132" t="s">
        <v>959</v>
      </c>
      <c r="B85" s="120" t="s">
        <v>1376</v>
      </c>
      <c r="C85" s="121" t="s">
        <v>830</v>
      </c>
      <c r="D85" s="217">
        <v>80</v>
      </c>
    </row>
    <row r="86" spans="1:4" ht="27.75" customHeight="1">
      <c r="A86" s="132" t="s">
        <v>1307</v>
      </c>
      <c r="B86" s="120" t="s">
        <v>1377</v>
      </c>
      <c r="C86" s="121" t="s">
        <v>830</v>
      </c>
      <c r="D86" s="217">
        <v>230</v>
      </c>
    </row>
    <row r="87" spans="1:4" ht="27.75" customHeight="1">
      <c r="A87" s="132" t="s">
        <v>1074</v>
      </c>
      <c r="B87" s="120" t="s">
        <v>1073</v>
      </c>
      <c r="C87" s="121" t="s">
        <v>830</v>
      </c>
      <c r="D87" s="217">
        <v>140</v>
      </c>
    </row>
    <row r="88" spans="1:4" ht="27.75" customHeight="1">
      <c r="A88" s="132" t="s">
        <v>961</v>
      </c>
      <c r="B88" s="366" t="s">
        <v>1378</v>
      </c>
      <c r="C88" s="121" t="s">
        <v>830</v>
      </c>
      <c r="D88" s="217">
        <v>110</v>
      </c>
    </row>
    <row r="89" spans="1:4" ht="27.75" customHeight="1">
      <c r="A89" s="132" t="s">
        <v>962</v>
      </c>
      <c r="B89" s="120" t="s">
        <v>1379</v>
      </c>
      <c r="C89" s="121" t="s">
        <v>830</v>
      </c>
      <c r="D89" s="217">
        <v>110</v>
      </c>
    </row>
    <row r="90" spans="1:4" ht="27.75" customHeight="1">
      <c r="A90" s="132" t="s">
        <v>963</v>
      </c>
      <c r="B90" s="120" t="s">
        <v>1380</v>
      </c>
      <c r="C90" s="121" t="s">
        <v>830</v>
      </c>
      <c r="D90" s="217">
        <v>130</v>
      </c>
    </row>
    <row r="91" spans="1:4" ht="27.75" customHeight="1">
      <c r="A91" s="132" t="s">
        <v>964</v>
      </c>
      <c r="B91" s="366" t="s">
        <v>1381</v>
      </c>
      <c r="C91" s="121" t="s">
        <v>830</v>
      </c>
      <c r="D91" s="217">
        <v>110</v>
      </c>
    </row>
    <row r="92" spans="1:4" ht="27.75" customHeight="1">
      <c r="A92" s="132" t="s">
        <v>1392</v>
      </c>
      <c r="B92" s="120" t="s">
        <v>1391</v>
      </c>
      <c r="C92" s="121" t="s">
        <v>830</v>
      </c>
      <c r="D92" s="217">
        <v>130</v>
      </c>
    </row>
    <row r="93" spans="1:4" ht="27.75" customHeight="1">
      <c r="A93" s="367" t="s">
        <v>1382</v>
      </c>
      <c r="B93" s="368" t="s">
        <v>1381</v>
      </c>
      <c r="C93" s="121" t="s">
        <v>830</v>
      </c>
      <c r="D93" s="217">
        <v>130</v>
      </c>
    </row>
    <row r="94" spans="1:4" ht="27.75" customHeight="1">
      <c r="A94" s="132" t="s">
        <v>1384</v>
      </c>
      <c r="B94" s="120" t="s">
        <v>1383</v>
      </c>
      <c r="C94" s="121" t="s">
        <v>830</v>
      </c>
      <c r="D94" s="217">
        <v>85</v>
      </c>
    </row>
    <row r="95" spans="1:4" ht="27.75" customHeight="1">
      <c r="A95" s="132" t="s">
        <v>1385</v>
      </c>
      <c r="B95" s="120" t="s">
        <v>199</v>
      </c>
      <c r="C95" s="121" t="s">
        <v>830</v>
      </c>
      <c r="D95" s="217">
        <v>130</v>
      </c>
    </row>
    <row r="96" spans="1:4" ht="27.75" customHeight="1">
      <c r="A96" s="538" t="s">
        <v>329</v>
      </c>
      <c r="B96" s="538"/>
      <c r="C96" s="538"/>
      <c r="D96" s="538"/>
    </row>
    <row r="97" spans="1:4" ht="15.75" customHeight="1">
      <c r="A97" s="132" t="s">
        <v>970</v>
      </c>
      <c r="B97" s="120" t="s">
        <v>1386</v>
      </c>
      <c r="C97" s="121" t="s">
        <v>830</v>
      </c>
      <c r="D97" s="217">
        <v>150</v>
      </c>
    </row>
    <row r="98" spans="1:4" ht="16.5" customHeight="1">
      <c r="A98" s="132" t="str">
        <f>A97</f>
        <v>A11.02.002</v>
      </c>
      <c r="B98" s="120" t="s">
        <v>1386</v>
      </c>
      <c r="C98" s="121" t="s">
        <v>830</v>
      </c>
      <c r="D98" s="217">
        <v>250</v>
      </c>
    </row>
    <row r="99" spans="1:4" ht="15.75" customHeight="1">
      <c r="A99" s="624" t="s">
        <v>1310</v>
      </c>
      <c r="B99" s="624"/>
      <c r="C99" s="624"/>
      <c r="D99" s="624"/>
    </row>
    <row r="100" spans="1:4" ht="21.75" customHeight="1">
      <c r="A100" s="218" t="s">
        <v>1007</v>
      </c>
      <c r="B100" s="120" t="s">
        <v>1387</v>
      </c>
      <c r="C100" s="121" t="s">
        <v>832</v>
      </c>
      <c r="D100" s="217">
        <v>500</v>
      </c>
    </row>
    <row r="101" spans="1:4" ht="18.75" customHeight="1">
      <c r="A101" s="542" t="s">
        <v>1311</v>
      </c>
      <c r="B101" s="620"/>
      <c r="C101" s="620"/>
      <c r="D101" s="620"/>
    </row>
    <row r="102" spans="1:4" ht="17.25" customHeight="1">
      <c r="A102" s="538" t="s">
        <v>929</v>
      </c>
      <c r="B102" s="538"/>
      <c r="C102" s="538"/>
      <c r="D102" s="538"/>
    </row>
    <row r="103" spans="1:4" ht="15" customHeight="1">
      <c r="A103" s="218" t="s">
        <v>1389</v>
      </c>
      <c r="B103" s="120" t="s">
        <v>1388</v>
      </c>
      <c r="C103" s="121" t="s">
        <v>830</v>
      </c>
      <c r="D103" s="217">
        <v>100</v>
      </c>
    </row>
    <row r="104" spans="1:4" ht="15" customHeight="1">
      <c r="A104" s="218" t="s">
        <v>944</v>
      </c>
      <c r="B104" s="120" t="s">
        <v>1390</v>
      </c>
      <c r="C104" s="121" t="s">
        <v>830</v>
      </c>
      <c r="D104" s="217">
        <v>70</v>
      </c>
    </row>
    <row r="105" spans="1:4" ht="15" customHeight="1">
      <c r="A105" s="538" t="s">
        <v>930</v>
      </c>
      <c r="B105" s="538"/>
      <c r="C105" s="538"/>
      <c r="D105" s="538"/>
    </row>
    <row r="106" spans="1:4" ht="15" customHeight="1">
      <c r="A106" s="367" t="s">
        <v>1495</v>
      </c>
      <c r="B106" s="120" t="s">
        <v>1393</v>
      </c>
      <c r="C106" s="121" t="s">
        <v>831</v>
      </c>
      <c r="D106" s="217">
        <v>140</v>
      </c>
    </row>
    <row r="107" spans="1:4" ht="31.5" customHeight="1">
      <c r="A107" s="367" t="s">
        <v>1497</v>
      </c>
      <c r="B107" s="369" t="s">
        <v>1496</v>
      </c>
      <c r="C107" s="121" t="s">
        <v>831</v>
      </c>
      <c r="D107" s="217">
        <v>300</v>
      </c>
    </row>
    <row r="108" spans="1:4" ht="15" customHeight="1">
      <c r="A108" s="218" t="s">
        <v>946</v>
      </c>
      <c r="B108" s="370" t="s">
        <v>1394</v>
      </c>
      <c r="C108" s="121" t="s">
        <v>831</v>
      </c>
      <c r="D108" s="217">
        <v>250</v>
      </c>
    </row>
    <row r="109" spans="1:4" ht="15" customHeight="1">
      <c r="A109" s="218" t="s">
        <v>1395</v>
      </c>
      <c r="B109" s="120" t="s">
        <v>1401</v>
      </c>
      <c r="C109" s="121" t="s">
        <v>831</v>
      </c>
      <c r="D109" s="217">
        <v>250</v>
      </c>
    </row>
    <row r="110" spans="1:4" ht="15" customHeight="1">
      <c r="A110" s="218" t="s">
        <v>1230</v>
      </c>
      <c r="B110" s="120" t="s">
        <v>1396</v>
      </c>
      <c r="C110" s="121" t="s">
        <v>831</v>
      </c>
      <c r="D110" s="217">
        <v>100</v>
      </c>
    </row>
    <row r="111" spans="1:4" ht="15" customHeight="1">
      <c r="A111" s="218" t="s">
        <v>883</v>
      </c>
      <c r="B111" s="120" t="s">
        <v>1397</v>
      </c>
      <c r="C111" s="121" t="s">
        <v>831</v>
      </c>
      <c r="D111" s="217">
        <v>300</v>
      </c>
    </row>
    <row r="112" spans="1:4" ht="15" customHeight="1">
      <c r="A112" s="134"/>
      <c r="B112" s="120" t="s">
        <v>920</v>
      </c>
      <c r="C112" s="121" t="s">
        <v>831</v>
      </c>
      <c r="D112" s="217">
        <v>3000</v>
      </c>
    </row>
    <row r="113" spans="1:4" ht="33" customHeight="1">
      <c r="A113" s="134"/>
      <c r="B113" s="120" t="s">
        <v>1067</v>
      </c>
      <c r="C113" s="121" t="s">
        <v>831</v>
      </c>
      <c r="D113" s="217">
        <f>D106+D107+300</f>
        <v>740</v>
      </c>
    </row>
    <row r="114" spans="1:4" ht="21" customHeight="1">
      <c r="A114" s="134" t="s">
        <v>1337</v>
      </c>
      <c r="B114" s="268" t="s">
        <v>1336</v>
      </c>
      <c r="C114" s="121" t="str">
        <f>C113</f>
        <v>исследование</v>
      </c>
      <c r="D114" s="217">
        <v>400</v>
      </c>
    </row>
    <row r="115" spans="1:4" ht="15" customHeight="1">
      <c r="A115" s="621" t="s">
        <v>931</v>
      </c>
      <c r="B115" s="621"/>
      <c r="C115" s="621"/>
      <c r="D115" s="621"/>
    </row>
    <row r="116" spans="1:4" ht="15" customHeight="1">
      <c r="A116" s="218" t="s">
        <v>949</v>
      </c>
      <c r="B116" s="370" t="s">
        <v>1398</v>
      </c>
      <c r="C116" s="121" t="s">
        <v>831</v>
      </c>
      <c r="D116" s="217">
        <v>400</v>
      </c>
    </row>
    <row r="117" spans="1:4" ht="33" customHeight="1">
      <c r="A117" s="218" t="s">
        <v>950</v>
      </c>
      <c r="B117" s="371" t="s">
        <v>1399</v>
      </c>
      <c r="C117" s="121" t="s">
        <v>831</v>
      </c>
      <c r="D117" s="217">
        <v>600</v>
      </c>
    </row>
    <row r="118" spans="1:4" ht="21" customHeight="1">
      <c r="A118" s="218" t="s">
        <v>951</v>
      </c>
      <c r="B118" s="220" t="s">
        <v>1400</v>
      </c>
      <c r="C118" s="121" t="s">
        <v>831</v>
      </c>
      <c r="D118" s="217">
        <v>430</v>
      </c>
    </row>
    <row r="119" spans="1:4" ht="15" customHeight="1">
      <c r="A119" s="218" t="s">
        <v>952</v>
      </c>
      <c r="B119" s="220" t="s">
        <v>1403</v>
      </c>
      <c r="C119" s="121" t="s">
        <v>831</v>
      </c>
      <c r="D119" s="217">
        <v>900</v>
      </c>
    </row>
    <row r="120" spans="1:4" ht="15" customHeight="1">
      <c r="A120" s="218" t="s">
        <v>1335</v>
      </c>
      <c r="B120" s="269" t="s">
        <v>1402</v>
      </c>
      <c r="C120" s="121" t="str">
        <f>C119</f>
        <v>исследование</v>
      </c>
      <c r="D120" s="217">
        <v>550</v>
      </c>
    </row>
    <row r="121" spans="1:4" ht="15" customHeight="1">
      <c r="A121" s="538" t="s">
        <v>932</v>
      </c>
      <c r="B121" s="538"/>
      <c r="C121" s="538"/>
      <c r="D121" s="538"/>
    </row>
    <row r="122" spans="1:4" ht="35.25" customHeight="1">
      <c r="A122" s="16" t="s">
        <v>1603</v>
      </c>
      <c r="B122" s="287" t="s">
        <v>1602</v>
      </c>
      <c r="C122" s="121" t="s">
        <v>831</v>
      </c>
      <c r="D122" s="217">
        <v>950</v>
      </c>
    </row>
    <row r="123" spans="1:4" ht="33" customHeight="1">
      <c r="A123" s="16" t="s">
        <v>1603</v>
      </c>
      <c r="B123" s="120" t="str">
        <f>B122</f>
        <v>Комплексное исследование для пренатальной диагностики нарушений развития ребенка (внутриутробно)</v>
      </c>
      <c r="C123" s="121" t="s">
        <v>831</v>
      </c>
      <c r="D123" s="217">
        <v>850</v>
      </c>
    </row>
    <row r="124" spans="1:4" ht="15" customHeight="1">
      <c r="A124" s="622" t="s">
        <v>933</v>
      </c>
      <c r="B124" s="623"/>
      <c r="C124" s="623"/>
      <c r="D124" s="623"/>
    </row>
    <row r="125" spans="1:4" ht="15" customHeight="1">
      <c r="A125" s="218" t="s">
        <v>1405</v>
      </c>
      <c r="B125" s="372" t="s">
        <v>1404</v>
      </c>
      <c r="C125" s="121" t="s">
        <v>832</v>
      </c>
      <c r="D125" s="217">
        <v>250</v>
      </c>
    </row>
    <row r="126" spans="1:4" ht="31.5" customHeight="1">
      <c r="A126" s="218" t="s">
        <v>954</v>
      </c>
      <c r="B126" s="120" t="s">
        <v>1406</v>
      </c>
      <c r="C126" s="121" t="s">
        <v>832</v>
      </c>
      <c r="D126" s="217">
        <v>250</v>
      </c>
    </row>
    <row r="127" spans="1:4" ht="15" customHeight="1">
      <c r="A127" s="218" t="s">
        <v>955</v>
      </c>
      <c r="B127" s="120" t="s">
        <v>1407</v>
      </c>
      <c r="C127" s="121" t="s">
        <v>832</v>
      </c>
      <c r="D127" s="217">
        <v>250</v>
      </c>
    </row>
    <row r="128" spans="1:4" ht="15" customHeight="1">
      <c r="A128" s="218" t="s">
        <v>1405</v>
      </c>
      <c r="B128" s="370" t="s">
        <v>1408</v>
      </c>
      <c r="C128" s="121" t="s">
        <v>832</v>
      </c>
      <c r="D128" s="217">
        <v>650</v>
      </c>
    </row>
    <row r="129" spans="1:4" ht="15" customHeight="1">
      <c r="A129" s="218" t="s">
        <v>1410</v>
      </c>
      <c r="B129" s="120" t="s">
        <v>1409</v>
      </c>
      <c r="C129" s="121" t="s">
        <v>832</v>
      </c>
      <c r="D129" s="217">
        <v>600</v>
      </c>
    </row>
    <row r="130" spans="1:4" ht="15" customHeight="1">
      <c r="A130" s="218" t="s">
        <v>1069</v>
      </c>
      <c r="B130" s="120" t="s">
        <v>1411</v>
      </c>
      <c r="C130" s="121" t="str">
        <f>C129</f>
        <v> исследование</v>
      </c>
      <c r="D130" s="217">
        <v>1800</v>
      </c>
    </row>
    <row r="131" spans="1:4" ht="15" customHeight="1">
      <c r="A131" s="538" t="s">
        <v>934</v>
      </c>
      <c r="B131" s="538"/>
      <c r="C131" s="538"/>
      <c r="D131" s="538"/>
    </row>
    <row r="132" spans="1:4" ht="15" customHeight="1">
      <c r="A132" s="279" t="s">
        <v>1212</v>
      </c>
      <c r="B132" s="174" t="s">
        <v>892</v>
      </c>
      <c r="C132" s="123" t="s">
        <v>1200</v>
      </c>
      <c r="D132" s="244">
        <v>130</v>
      </c>
    </row>
    <row r="133" spans="1:4" ht="15" customHeight="1">
      <c r="A133" s="279" t="s">
        <v>1213</v>
      </c>
      <c r="B133" s="174" t="s">
        <v>1206</v>
      </c>
      <c r="C133" s="123" t="s">
        <v>1200</v>
      </c>
      <c r="D133" s="244">
        <v>130</v>
      </c>
    </row>
    <row r="134" spans="1:4" ht="15" customHeight="1">
      <c r="A134" s="279" t="s">
        <v>1214</v>
      </c>
      <c r="B134" s="174" t="s">
        <v>1207</v>
      </c>
      <c r="C134" s="123" t="s">
        <v>1200</v>
      </c>
      <c r="D134" s="244">
        <v>130</v>
      </c>
    </row>
    <row r="135" spans="1:4" ht="15" customHeight="1">
      <c r="A135" s="279" t="s">
        <v>1215</v>
      </c>
      <c r="B135" s="174" t="s">
        <v>1208</v>
      </c>
      <c r="C135" s="123" t="s">
        <v>1200</v>
      </c>
      <c r="D135" s="244">
        <v>130</v>
      </c>
    </row>
    <row r="136" spans="1:4" ht="15" customHeight="1">
      <c r="A136" s="279" t="s">
        <v>1204</v>
      </c>
      <c r="B136" s="174" t="s">
        <v>1412</v>
      </c>
      <c r="C136" s="123" t="s">
        <v>1200</v>
      </c>
      <c r="D136" s="244">
        <v>130</v>
      </c>
    </row>
    <row r="137" spans="1:4" ht="15" customHeight="1">
      <c r="A137" s="279" t="s">
        <v>1205</v>
      </c>
      <c r="B137" s="174" t="s">
        <v>1413</v>
      </c>
      <c r="C137" s="123" t="s">
        <v>1200</v>
      </c>
      <c r="D137" s="244">
        <v>130</v>
      </c>
    </row>
    <row r="138" spans="1:4" ht="15" customHeight="1">
      <c r="A138" s="279" t="s">
        <v>1216</v>
      </c>
      <c r="B138" s="174" t="s">
        <v>889</v>
      </c>
      <c r="C138" s="123" t="s">
        <v>1200</v>
      </c>
      <c r="D138" s="244">
        <v>130</v>
      </c>
    </row>
    <row r="139" spans="1:4" ht="15" customHeight="1">
      <c r="A139" s="279" t="s">
        <v>1217</v>
      </c>
      <c r="B139" s="174" t="s">
        <v>1209</v>
      </c>
      <c r="C139" s="123" t="s">
        <v>1200</v>
      </c>
      <c r="D139" s="244">
        <v>130</v>
      </c>
    </row>
    <row r="140" spans="1:4" ht="15" customHeight="1">
      <c r="A140" s="280" t="s">
        <v>1218</v>
      </c>
      <c r="B140" s="174" t="s">
        <v>1210</v>
      </c>
      <c r="C140" s="123" t="s">
        <v>1200</v>
      </c>
      <c r="D140" s="244">
        <v>130</v>
      </c>
    </row>
    <row r="141" spans="1:4" ht="15" customHeight="1">
      <c r="A141" s="280" t="s">
        <v>1201</v>
      </c>
      <c r="B141" s="174" t="s">
        <v>1199</v>
      </c>
      <c r="C141" s="123" t="s">
        <v>1200</v>
      </c>
      <c r="D141" s="244">
        <v>130</v>
      </c>
    </row>
    <row r="142" spans="1:4" ht="15" customHeight="1">
      <c r="A142" s="280" t="s">
        <v>1219</v>
      </c>
      <c r="B142" s="173" t="s">
        <v>1211</v>
      </c>
      <c r="C142" s="123" t="s">
        <v>1200</v>
      </c>
      <c r="D142" s="244">
        <v>130</v>
      </c>
    </row>
    <row r="143" spans="1:4" ht="15" customHeight="1">
      <c r="A143" s="538" t="s">
        <v>935</v>
      </c>
      <c r="B143" s="538"/>
      <c r="C143" s="538"/>
      <c r="D143" s="538"/>
    </row>
    <row r="144" spans="1:4" ht="15" customHeight="1">
      <c r="A144" s="132" t="s">
        <v>877</v>
      </c>
      <c r="B144" s="120" t="s">
        <v>1414</v>
      </c>
      <c r="C144" s="121" t="s">
        <v>832</v>
      </c>
      <c r="D144" s="217">
        <v>200</v>
      </c>
    </row>
    <row r="145" spans="1:4" ht="15" customHeight="1">
      <c r="A145" s="538" t="s">
        <v>936</v>
      </c>
      <c r="B145" s="538"/>
      <c r="C145" s="538"/>
      <c r="D145" s="538"/>
    </row>
    <row r="146" spans="1:4" ht="15" customHeight="1">
      <c r="A146" s="132" t="s">
        <v>1417</v>
      </c>
      <c r="B146" s="120" t="s">
        <v>1416</v>
      </c>
      <c r="C146" s="121" t="s">
        <v>832</v>
      </c>
      <c r="D146" s="217">
        <v>300</v>
      </c>
    </row>
    <row r="147" spans="1:4" ht="15" customHeight="1">
      <c r="A147" s="132" t="s">
        <v>977</v>
      </c>
      <c r="B147" s="120" t="s">
        <v>1415</v>
      </c>
      <c r="C147" s="121" t="s">
        <v>832</v>
      </c>
      <c r="D147" s="217">
        <v>400</v>
      </c>
    </row>
    <row r="148" spans="1:4" ht="15" customHeight="1">
      <c r="A148" s="538" t="s">
        <v>937</v>
      </c>
      <c r="B148" s="538"/>
      <c r="C148" s="538"/>
      <c r="D148" s="538"/>
    </row>
    <row r="149" spans="1:4" ht="15" customHeight="1">
      <c r="A149" s="132" t="s">
        <v>1010</v>
      </c>
      <c r="B149" s="120" t="s">
        <v>545</v>
      </c>
      <c r="C149" s="121" t="s">
        <v>832</v>
      </c>
      <c r="D149" s="217">
        <v>500</v>
      </c>
    </row>
    <row r="150" spans="1:4" ht="15" customHeight="1">
      <c r="A150" s="132" t="s">
        <v>1010</v>
      </c>
      <c r="B150" s="120" t="str">
        <f>B149</f>
        <v>Спермограмма </v>
      </c>
      <c r="C150" s="121" t="s">
        <v>832</v>
      </c>
      <c r="D150" s="217">
        <v>500</v>
      </c>
    </row>
    <row r="151" spans="1:4" ht="15" customHeight="1">
      <c r="A151" s="132" t="s">
        <v>1010</v>
      </c>
      <c r="B151" s="120" t="str">
        <f>B150</f>
        <v>Спермограмма </v>
      </c>
      <c r="C151" s="121" t="s">
        <v>832</v>
      </c>
      <c r="D151" s="217">
        <v>700</v>
      </c>
    </row>
    <row r="152" spans="1:4" ht="15" customHeight="1">
      <c r="A152" s="538" t="s">
        <v>938</v>
      </c>
      <c r="B152" s="538"/>
      <c r="C152" s="538"/>
      <c r="D152" s="538"/>
    </row>
    <row r="153" spans="1:4" ht="30" customHeight="1">
      <c r="A153" s="132" t="s">
        <v>1418</v>
      </c>
      <c r="B153" s="120" t="s">
        <v>1419</v>
      </c>
      <c r="C153" s="121" t="s">
        <v>832</v>
      </c>
      <c r="D153" s="217">
        <v>130</v>
      </c>
    </row>
    <row r="154" spans="1:4" ht="32.25" customHeight="1">
      <c r="A154" s="132" t="s">
        <v>980</v>
      </c>
      <c r="B154" s="120" t="s">
        <v>1420</v>
      </c>
      <c r="C154" s="121" t="s">
        <v>832</v>
      </c>
      <c r="D154" s="217">
        <v>230</v>
      </c>
    </row>
    <row r="155" spans="1:4" ht="30" customHeight="1">
      <c r="A155" s="132" t="s">
        <v>980</v>
      </c>
      <c r="B155" s="212" t="s">
        <v>1421</v>
      </c>
      <c r="C155" s="121" t="s">
        <v>832</v>
      </c>
      <c r="D155" s="217">
        <v>230</v>
      </c>
    </row>
    <row r="156" spans="1:4" ht="30" customHeight="1">
      <c r="A156" s="132" t="s">
        <v>1425</v>
      </c>
      <c r="B156" s="212" t="s">
        <v>1422</v>
      </c>
      <c r="C156" s="121" t="s">
        <v>832</v>
      </c>
      <c r="D156" s="217">
        <v>195</v>
      </c>
    </row>
    <row r="157" spans="1:4" ht="33" customHeight="1">
      <c r="A157" s="373" t="s">
        <v>1424</v>
      </c>
      <c r="B157" s="374" t="s">
        <v>1423</v>
      </c>
      <c r="C157" s="121" t="s">
        <v>832</v>
      </c>
      <c r="D157" s="217">
        <v>195</v>
      </c>
    </row>
    <row r="158" spans="1:4" ht="15" customHeight="1">
      <c r="A158" s="375" t="s">
        <v>1426</v>
      </c>
      <c r="B158" s="212" t="s">
        <v>1429</v>
      </c>
      <c r="C158" s="121" t="s">
        <v>832</v>
      </c>
      <c r="D158" s="217">
        <v>255</v>
      </c>
    </row>
    <row r="159" spans="1:4" ht="15" customHeight="1">
      <c r="A159" s="376" t="s">
        <v>1427</v>
      </c>
      <c r="B159" s="212" t="s">
        <v>1428</v>
      </c>
      <c r="C159" s="121" t="s">
        <v>832</v>
      </c>
      <c r="D159" s="217">
        <v>255</v>
      </c>
    </row>
    <row r="160" spans="1:4" ht="15" customHeight="1">
      <c r="A160" s="373" t="s">
        <v>1430</v>
      </c>
      <c r="B160" s="377" t="s">
        <v>1431</v>
      </c>
      <c r="C160" s="121" t="s">
        <v>832</v>
      </c>
      <c r="D160" s="217">
        <v>300</v>
      </c>
    </row>
    <row r="161" spans="1:4" ht="15" customHeight="1">
      <c r="A161" s="373" t="s">
        <v>1432</v>
      </c>
      <c r="B161" s="374" t="s">
        <v>1433</v>
      </c>
      <c r="C161" s="121" t="s">
        <v>832</v>
      </c>
      <c r="D161" s="217">
        <v>300</v>
      </c>
    </row>
    <row r="162" spans="1:4" ht="15" customHeight="1">
      <c r="A162" s="538" t="s">
        <v>1134</v>
      </c>
      <c r="B162" s="538"/>
      <c r="C162" s="538"/>
      <c r="D162" s="538"/>
    </row>
    <row r="163" spans="1:4" ht="45.75" customHeight="1">
      <c r="A163" s="132" t="s">
        <v>1137</v>
      </c>
      <c r="B163" s="247" t="s">
        <v>1434</v>
      </c>
      <c r="C163" s="121" t="s">
        <v>832</v>
      </c>
      <c r="D163" s="217">
        <v>700</v>
      </c>
    </row>
    <row r="164" spans="1:4" ht="50.25" customHeight="1">
      <c r="A164" s="132" t="s">
        <v>1137</v>
      </c>
      <c r="B164" s="247" t="s">
        <v>1434</v>
      </c>
      <c r="C164" s="121" t="s">
        <v>832</v>
      </c>
      <c r="D164" s="217">
        <v>1900</v>
      </c>
    </row>
    <row r="165" spans="1:4" ht="26.25" customHeight="1">
      <c r="A165" s="541" t="s">
        <v>939</v>
      </c>
      <c r="B165" s="541"/>
      <c r="C165" s="541"/>
      <c r="D165" s="541"/>
    </row>
    <row r="166" spans="1:4" ht="29.25" customHeight="1">
      <c r="A166" s="132" t="s">
        <v>1435</v>
      </c>
      <c r="B166" s="120" t="s">
        <v>1436</v>
      </c>
      <c r="C166" s="121" t="s">
        <v>832</v>
      </c>
      <c r="D166" s="217">
        <v>300</v>
      </c>
    </row>
    <row r="167" spans="1:4" ht="35.25" customHeight="1">
      <c r="A167" s="132" t="s">
        <v>1438</v>
      </c>
      <c r="B167" s="314" t="s">
        <v>1437</v>
      </c>
      <c r="C167" s="121" t="s">
        <v>832</v>
      </c>
      <c r="D167" s="217">
        <v>200</v>
      </c>
    </row>
    <row r="168" spans="1:4" ht="30.75" customHeight="1">
      <c r="A168" s="132" t="s">
        <v>1440</v>
      </c>
      <c r="B168" s="313" t="s">
        <v>1439</v>
      </c>
      <c r="C168" s="121" t="s">
        <v>832</v>
      </c>
      <c r="D168" s="217">
        <v>350</v>
      </c>
    </row>
    <row r="169" spans="1:4" ht="30.75" customHeight="1">
      <c r="A169" s="132" t="s">
        <v>1442</v>
      </c>
      <c r="B169" s="313" t="s">
        <v>1441</v>
      </c>
      <c r="C169" s="121" t="s">
        <v>832</v>
      </c>
      <c r="D169" s="217">
        <v>250</v>
      </c>
    </row>
    <row r="170" spans="1:4" ht="27.75" customHeight="1">
      <c r="A170" s="311" t="s">
        <v>1444</v>
      </c>
      <c r="B170" s="313" t="s">
        <v>1443</v>
      </c>
      <c r="C170" s="121" t="s">
        <v>832</v>
      </c>
      <c r="D170" s="217">
        <v>300</v>
      </c>
    </row>
    <row r="171" spans="1:4" ht="33.75" customHeight="1">
      <c r="A171" s="311" t="s">
        <v>1446</v>
      </c>
      <c r="B171" s="313" t="s">
        <v>1445</v>
      </c>
      <c r="C171" s="121" t="s">
        <v>832</v>
      </c>
      <c r="D171" s="217">
        <v>350</v>
      </c>
    </row>
    <row r="172" spans="1:4" ht="27.75" customHeight="1">
      <c r="A172" s="378" t="s">
        <v>1448</v>
      </c>
      <c r="B172" s="313" t="s">
        <v>1447</v>
      </c>
      <c r="C172" s="121" t="s">
        <v>832</v>
      </c>
      <c r="D172" s="217">
        <v>200</v>
      </c>
    </row>
    <row r="173" spans="1:4" ht="31.5" customHeight="1">
      <c r="A173" s="311" t="s">
        <v>1450</v>
      </c>
      <c r="B173" s="379" t="s">
        <v>1449</v>
      </c>
      <c r="C173" s="121" t="s">
        <v>832</v>
      </c>
      <c r="D173" s="217">
        <v>270</v>
      </c>
    </row>
    <row r="174" spans="1:4" ht="31.5" customHeight="1">
      <c r="A174" s="311" t="s">
        <v>1452</v>
      </c>
      <c r="B174" s="379" t="s">
        <v>1451</v>
      </c>
      <c r="C174" s="121" t="s">
        <v>832</v>
      </c>
      <c r="D174" s="217">
        <v>300</v>
      </c>
    </row>
    <row r="175" spans="1:4" ht="27.75" customHeight="1">
      <c r="A175" s="311" t="s">
        <v>1454</v>
      </c>
      <c r="B175" s="379" t="s">
        <v>1453</v>
      </c>
      <c r="C175" s="121" t="s">
        <v>832</v>
      </c>
      <c r="D175" s="217">
        <v>250</v>
      </c>
    </row>
    <row r="176" spans="1:4" ht="15" customHeight="1">
      <c r="A176" s="538" t="s">
        <v>940</v>
      </c>
      <c r="B176" s="538"/>
      <c r="C176" s="538"/>
      <c r="D176" s="538"/>
    </row>
    <row r="177" spans="1:4" ht="15" customHeight="1">
      <c r="A177" s="380" t="s">
        <v>1455</v>
      </c>
      <c r="B177" s="379" t="s">
        <v>1456</v>
      </c>
      <c r="C177" s="121" t="s">
        <v>832</v>
      </c>
      <c r="D177" s="217">
        <v>200</v>
      </c>
    </row>
    <row r="178" spans="1:4" ht="15" customHeight="1">
      <c r="A178" s="132" t="s">
        <v>988</v>
      </c>
      <c r="B178" s="315" t="s">
        <v>1457</v>
      </c>
      <c r="C178" s="121" t="s">
        <v>832</v>
      </c>
      <c r="D178" s="217">
        <v>310</v>
      </c>
    </row>
    <row r="179" spans="1:4" ht="15" customHeight="1">
      <c r="A179" s="132" t="s">
        <v>989</v>
      </c>
      <c r="B179" s="315" t="s">
        <v>1458</v>
      </c>
      <c r="C179" s="121" t="s">
        <v>832</v>
      </c>
      <c r="D179" s="217">
        <v>310</v>
      </c>
    </row>
    <row r="180" spans="1:4" ht="15" customHeight="1">
      <c r="A180" s="132" t="s">
        <v>990</v>
      </c>
      <c r="B180" s="315" t="s">
        <v>1459</v>
      </c>
      <c r="C180" s="121" t="s">
        <v>832</v>
      </c>
      <c r="D180" s="217">
        <v>320</v>
      </c>
    </row>
    <row r="181" spans="1:4" ht="27.75" customHeight="1">
      <c r="A181" s="132" t="s">
        <v>991</v>
      </c>
      <c r="B181" s="379" t="s">
        <v>1460</v>
      </c>
      <c r="C181" s="121" t="s">
        <v>832</v>
      </c>
      <c r="D181" s="217">
        <v>350</v>
      </c>
    </row>
    <row r="182" spans="1:4" ht="27.75" customHeight="1">
      <c r="A182" s="132" t="s">
        <v>991</v>
      </c>
      <c r="B182" s="379" t="s">
        <v>1460</v>
      </c>
      <c r="C182" s="121" t="s">
        <v>832</v>
      </c>
      <c r="D182" s="217">
        <v>400</v>
      </c>
    </row>
    <row r="183" spans="1:4" ht="32.25" customHeight="1">
      <c r="A183" s="132" t="s">
        <v>992</v>
      </c>
      <c r="B183" s="379" t="s">
        <v>1461</v>
      </c>
      <c r="C183" s="121" t="s">
        <v>832</v>
      </c>
      <c r="D183" s="217">
        <v>290</v>
      </c>
    </row>
    <row r="184" spans="1:4" ht="25.5" customHeight="1">
      <c r="A184" s="132" t="s">
        <v>993</v>
      </c>
      <c r="B184" s="381" t="s">
        <v>1462</v>
      </c>
      <c r="C184" s="121" t="s">
        <v>832</v>
      </c>
      <c r="D184" s="217">
        <v>290</v>
      </c>
    </row>
    <row r="185" spans="1:4" ht="30" customHeight="1">
      <c r="A185" s="132" t="s">
        <v>992</v>
      </c>
      <c r="B185" s="313" t="s">
        <v>1463</v>
      </c>
      <c r="C185" s="121" t="s">
        <v>832</v>
      </c>
      <c r="D185" s="217">
        <v>250</v>
      </c>
    </row>
    <row r="186" spans="1:4" ht="15" customHeight="1">
      <c r="A186" s="132" t="s">
        <v>994</v>
      </c>
      <c r="B186" s="382" t="s">
        <v>1464</v>
      </c>
      <c r="C186" s="121" t="s">
        <v>832</v>
      </c>
      <c r="D186" s="217">
        <v>290</v>
      </c>
    </row>
    <row r="187" spans="1:4" ht="15" customHeight="1">
      <c r="A187" s="132" t="s">
        <v>995</v>
      </c>
      <c r="B187" s="381" t="s">
        <v>1465</v>
      </c>
      <c r="C187" s="121" t="s">
        <v>832</v>
      </c>
      <c r="D187" s="217">
        <v>350</v>
      </c>
    </row>
    <row r="188" spans="1:4" ht="15" customHeight="1">
      <c r="A188" s="311" t="s">
        <v>1467</v>
      </c>
      <c r="B188" s="382" t="s">
        <v>1466</v>
      </c>
      <c r="C188" s="121" t="s">
        <v>832</v>
      </c>
      <c r="D188" s="217">
        <v>400</v>
      </c>
    </row>
    <row r="189" spans="1:4" ht="15" customHeight="1">
      <c r="A189" s="311" t="s">
        <v>1469</v>
      </c>
      <c r="B189" s="382" t="s">
        <v>1468</v>
      </c>
      <c r="C189" s="121" t="s">
        <v>832</v>
      </c>
      <c r="D189" s="217">
        <v>400</v>
      </c>
    </row>
    <row r="190" spans="1:4" ht="15" customHeight="1">
      <c r="A190" s="311" t="s">
        <v>1471</v>
      </c>
      <c r="B190" s="382" t="s">
        <v>1470</v>
      </c>
      <c r="C190" s="121" t="s">
        <v>832</v>
      </c>
      <c r="D190" s="217">
        <v>400</v>
      </c>
    </row>
    <row r="191" spans="1:4" ht="15" customHeight="1">
      <c r="A191" s="311" t="s">
        <v>1473</v>
      </c>
      <c r="B191" s="382" t="s">
        <v>1472</v>
      </c>
      <c r="C191" s="121" t="s">
        <v>832</v>
      </c>
      <c r="D191" s="217">
        <v>400</v>
      </c>
    </row>
    <row r="192" spans="1:4" ht="15" customHeight="1">
      <c r="A192" s="311" t="s">
        <v>1475</v>
      </c>
      <c r="B192" s="381" t="s">
        <v>1474</v>
      </c>
      <c r="C192" s="121" t="s">
        <v>832</v>
      </c>
      <c r="D192" s="217">
        <v>300</v>
      </c>
    </row>
    <row r="193" spans="1:4" ht="15" customHeight="1">
      <c r="A193" s="132" t="s">
        <v>1189</v>
      </c>
      <c r="B193" s="382" t="s">
        <v>1478</v>
      </c>
      <c r="C193" s="121" t="s">
        <v>832</v>
      </c>
      <c r="D193" s="217">
        <v>400</v>
      </c>
    </row>
    <row r="194" spans="1:4" ht="15" customHeight="1">
      <c r="A194" s="311" t="s">
        <v>1477</v>
      </c>
      <c r="B194" s="382" t="s">
        <v>1476</v>
      </c>
      <c r="C194" s="121" t="s">
        <v>832</v>
      </c>
      <c r="D194" s="217">
        <v>400</v>
      </c>
    </row>
    <row r="195" spans="1:4" ht="15" customHeight="1">
      <c r="A195" s="132" t="s">
        <v>1001</v>
      </c>
      <c r="B195" s="382" t="s">
        <v>1479</v>
      </c>
      <c r="C195" s="272" t="s">
        <v>832</v>
      </c>
      <c r="D195" s="217">
        <v>400</v>
      </c>
    </row>
    <row r="196" spans="1:4" ht="33" customHeight="1">
      <c r="A196" s="132" t="s">
        <v>976</v>
      </c>
      <c r="B196" s="381" t="s">
        <v>1480</v>
      </c>
      <c r="C196" s="272" t="s">
        <v>832</v>
      </c>
      <c r="D196" s="217">
        <v>300</v>
      </c>
    </row>
    <row r="197" spans="1:4" ht="15" customHeight="1">
      <c r="A197" s="311" t="s">
        <v>1482</v>
      </c>
      <c r="B197" s="382" t="s">
        <v>1481</v>
      </c>
      <c r="C197" s="121" t="s">
        <v>832</v>
      </c>
      <c r="D197" s="217">
        <v>1300</v>
      </c>
    </row>
    <row r="198" spans="1:4" ht="15" customHeight="1">
      <c r="A198" s="542" t="str">
        <f>'доп.прайс'!A14</f>
        <v>Бактериологические исследования материала из мочеполовых органов</v>
      </c>
      <c r="B198" s="620"/>
      <c r="C198" s="620"/>
      <c r="D198" s="620"/>
    </row>
    <row r="199" spans="1:4" ht="33" customHeight="1">
      <c r="A199" s="132" t="str">
        <f>'доп.прайс'!A16</f>
        <v>А 26.20.006</v>
      </c>
      <c r="B199" s="313" t="s">
        <v>1483</v>
      </c>
      <c r="C199" s="121" t="str">
        <f>'доп.прайс'!C16</f>
        <v>исследование</v>
      </c>
      <c r="D199" s="217">
        <v>300</v>
      </c>
    </row>
    <row r="200" spans="1:4" ht="31.5" customHeight="1">
      <c r="A200" s="311" t="s">
        <v>1487</v>
      </c>
      <c r="B200" s="379" t="s">
        <v>1486</v>
      </c>
      <c r="C200" s="121" t="str">
        <f>C199</f>
        <v>исследование</v>
      </c>
      <c r="D200" s="217">
        <f>D199</f>
        <v>300</v>
      </c>
    </row>
    <row r="201" spans="1:4" ht="33.75" customHeight="1">
      <c r="A201" s="311" t="s">
        <v>1485</v>
      </c>
      <c r="B201" s="379" t="s">
        <v>1484</v>
      </c>
      <c r="C201" s="121" t="str">
        <f>C200</f>
        <v>исследование</v>
      </c>
      <c r="D201" s="217">
        <f>D200</f>
        <v>300</v>
      </c>
    </row>
    <row r="202" spans="1:4" ht="15">
      <c r="A202" s="618" t="s">
        <v>1488</v>
      </c>
      <c r="B202" s="618"/>
      <c r="C202" s="618"/>
      <c r="D202" s="618"/>
    </row>
    <row r="203" spans="1:4" ht="15.75">
      <c r="A203" s="218" t="s">
        <v>1004</v>
      </c>
      <c r="B203" s="315" t="s">
        <v>1490</v>
      </c>
      <c r="C203" s="218" t="s">
        <v>1005</v>
      </c>
      <c r="D203" s="217">
        <v>1000</v>
      </c>
    </row>
    <row r="204" spans="1:4" ht="31.5">
      <c r="A204" s="311" t="s">
        <v>1492</v>
      </c>
      <c r="B204" s="379" t="s">
        <v>1491</v>
      </c>
      <c r="C204" s="129" t="s">
        <v>811</v>
      </c>
      <c r="D204" s="130">
        <v>200</v>
      </c>
    </row>
    <row r="205" spans="1:4" ht="44.25" customHeight="1">
      <c r="A205" s="311" t="s">
        <v>1492</v>
      </c>
      <c r="B205" s="379" t="s">
        <v>1491</v>
      </c>
      <c r="C205" s="249" t="s">
        <v>1035</v>
      </c>
      <c r="D205" s="130">
        <v>1500</v>
      </c>
    </row>
    <row r="206" spans="1:4" ht="19.5" customHeight="1">
      <c r="A206" s="538" t="s">
        <v>1489</v>
      </c>
      <c r="B206" s="619"/>
      <c r="C206" s="619"/>
      <c r="D206" s="619"/>
    </row>
    <row r="207" spans="1:4" ht="31.5">
      <c r="A207" s="311" t="s">
        <v>1493</v>
      </c>
      <c r="B207" s="379" t="s">
        <v>1494</v>
      </c>
      <c r="C207" s="251" t="str">
        <f>C201</f>
        <v>исследование</v>
      </c>
      <c r="D207" s="130">
        <v>1300</v>
      </c>
    </row>
  </sheetData>
  <sheetProtection/>
  <mergeCells count="38">
    <mergeCell ref="C2:D2"/>
    <mergeCell ref="C3:D3"/>
    <mergeCell ref="C5:D5"/>
    <mergeCell ref="C6:D6"/>
    <mergeCell ref="A9:D9"/>
    <mergeCell ref="A10:D10"/>
    <mergeCell ref="A11:D11"/>
    <mergeCell ref="A15:D15"/>
    <mergeCell ref="A26:D26"/>
    <mergeCell ref="A33:D33"/>
    <mergeCell ref="A54:D54"/>
    <mergeCell ref="A60:D60"/>
    <mergeCell ref="A63:D63"/>
    <mergeCell ref="A65:D65"/>
    <mergeCell ref="A69:D69"/>
    <mergeCell ref="A73:D73"/>
    <mergeCell ref="A75:D75"/>
    <mergeCell ref="A81:D81"/>
    <mergeCell ref="A83:D83"/>
    <mergeCell ref="A96:D96"/>
    <mergeCell ref="A99:D99"/>
    <mergeCell ref="A101:D101"/>
    <mergeCell ref="A102:D102"/>
    <mergeCell ref="A105:D105"/>
    <mergeCell ref="A115:D115"/>
    <mergeCell ref="A121:D121"/>
    <mergeCell ref="A124:D124"/>
    <mergeCell ref="A131:D131"/>
    <mergeCell ref="A143:D143"/>
    <mergeCell ref="A145:D145"/>
    <mergeCell ref="A202:D202"/>
    <mergeCell ref="A206:D206"/>
    <mergeCell ref="A148:D148"/>
    <mergeCell ref="A152:D152"/>
    <mergeCell ref="A162:D162"/>
    <mergeCell ref="A165:D165"/>
    <mergeCell ref="A176:D176"/>
    <mergeCell ref="A198:D198"/>
  </mergeCells>
  <printOptions/>
  <pageMargins left="0.7086614173228347" right="0.7086614173228347" top="0.7480314960629921" bottom="0.7480314960629921" header="0.31496062992125984" footer="0.31496062992125984"/>
  <pageSetup orientation="portrait" paperSize="9" scale="60" r:id="rId1"/>
</worksheet>
</file>

<file path=xl/worksheets/sheet14.xml><?xml version="1.0" encoding="utf-8"?>
<worksheet xmlns="http://schemas.openxmlformats.org/spreadsheetml/2006/main" xmlns:r="http://schemas.openxmlformats.org/officeDocument/2006/relationships">
  <dimension ref="A2:E50"/>
  <sheetViews>
    <sheetView zoomScalePageLayoutView="0" workbookViewId="0" topLeftCell="A29">
      <selection activeCell="E31" sqref="E30:E31"/>
    </sheetView>
  </sheetViews>
  <sheetFormatPr defaultColWidth="9.00390625" defaultRowHeight="12.75"/>
  <cols>
    <col min="1" max="1" width="0.6171875" style="104" customWidth="1"/>
    <col min="2" max="2" width="14.25390625" style="103" customWidth="1"/>
    <col min="3" max="3" width="71.00390625" style="104" customWidth="1"/>
    <col min="4" max="4" width="15.75390625" style="103" customWidth="1"/>
    <col min="5" max="5" width="12.875" style="192" customWidth="1"/>
    <col min="6" max="16384" width="9.125" style="104" customWidth="1"/>
  </cols>
  <sheetData>
    <row r="2" spans="2:5" s="111" customFormat="1" ht="15" customHeight="1">
      <c r="B2" s="285"/>
      <c r="D2" s="592" t="s">
        <v>851</v>
      </c>
      <c r="E2" s="593"/>
    </row>
    <row r="3" spans="1:5" s="111" customFormat="1" ht="15" customHeight="1">
      <c r="A3" s="271"/>
      <c r="B3" s="284"/>
      <c r="D3" s="592" t="s">
        <v>847</v>
      </c>
      <c r="E3" s="592"/>
    </row>
    <row r="4" spans="1:5" s="111" customFormat="1" ht="15" customHeight="1">
      <c r="A4" s="271" t="s">
        <v>850</v>
      </c>
      <c r="B4" s="284"/>
      <c r="D4" s="592" t="s">
        <v>846</v>
      </c>
      <c r="E4" s="592"/>
    </row>
    <row r="5" spans="2:5" s="111" customFormat="1" ht="15" customHeight="1">
      <c r="B5" s="284"/>
      <c r="D5" s="592" t="s">
        <v>1298</v>
      </c>
      <c r="E5" s="592"/>
    </row>
    <row r="6" spans="2:5" s="111" customFormat="1" ht="14.25" customHeight="1">
      <c r="B6" s="284"/>
      <c r="D6" s="592" t="s">
        <v>1720</v>
      </c>
      <c r="E6" s="592"/>
    </row>
    <row r="7" spans="2:5" ht="23.25" customHeight="1">
      <c r="B7" s="590" t="s">
        <v>820</v>
      </c>
      <c r="C7" s="590"/>
      <c r="D7" s="590"/>
      <c r="E7" s="591"/>
    </row>
    <row r="8" spans="2:5" ht="5.25" customHeight="1">
      <c r="B8" s="590"/>
      <c r="C8" s="590"/>
      <c r="D8" s="590"/>
      <c r="E8" s="591"/>
    </row>
    <row r="9" spans="2:5" ht="17.25" customHeight="1">
      <c r="B9" s="590" t="s">
        <v>821</v>
      </c>
      <c r="C9" s="591"/>
      <c r="D9" s="591"/>
      <c r="E9" s="591"/>
    </row>
    <row r="10" spans="2:5" ht="17.25" customHeight="1">
      <c r="B10" s="105"/>
      <c r="C10" s="194" t="s">
        <v>1182</v>
      </c>
      <c r="D10" s="215"/>
      <c r="E10" s="215"/>
    </row>
    <row r="11" spans="2:5" ht="17.25" customHeight="1">
      <c r="B11" s="590" t="s">
        <v>1686</v>
      </c>
      <c r="C11" s="590"/>
      <c r="D11" s="590"/>
      <c r="E11" s="590"/>
    </row>
    <row r="12" spans="2:5" ht="17.25" customHeight="1">
      <c r="B12" s="105"/>
      <c r="C12" s="105"/>
      <c r="D12" s="105"/>
      <c r="E12" s="105"/>
    </row>
    <row r="13" spans="2:5" ht="51.75" customHeight="1">
      <c r="B13" s="110" t="s">
        <v>93</v>
      </c>
      <c r="C13" s="109" t="s">
        <v>822</v>
      </c>
      <c r="D13" s="109" t="s">
        <v>807</v>
      </c>
      <c r="E13" s="176" t="s">
        <v>808</v>
      </c>
    </row>
    <row r="14" spans="2:5" ht="15">
      <c r="B14" s="578" t="s">
        <v>1181</v>
      </c>
      <c r="C14" s="585"/>
      <c r="D14" s="585"/>
      <c r="E14" s="585"/>
    </row>
    <row r="15" spans="2:5" ht="15">
      <c r="B15" s="16" t="s">
        <v>1564</v>
      </c>
      <c r="C15" s="15" t="s">
        <v>1563</v>
      </c>
      <c r="D15" s="118" t="s">
        <v>809</v>
      </c>
      <c r="E15" s="175">
        <v>900</v>
      </c>
    </row>
    <row r="16" spans="2:5" ht="20.25" customHeight="1" hidden="1">
      <c r="B16" s="600" t="s">
        <v>1138</v>
      </c>
      <c r="C16" s="580"/>
      <c r="D16" s="580"/>
      <c r="E16" s="580"/>
    </row>
    <row r="17" spans="2:5" ht="15" hidden="1">
      <c r="B17" s="108" t="s">
        <v>890</v>
      </c>
      <c r="C17" s="120" t="s">
        <v>47</v>
      </c>
      <c r="D17" s="121" t="s">
        <v>832</v>
      </c>
      <c r="E17" s="217">
        <v>80</v>
      </c>
    </row>
    <row r="18" spans="2:5" ht="15" hidden="1">
      <c r="B18" s="108" t="s">
        <v>891</v>
      </c>
      <c r="C18" s="120" t="s">
        <v>48</v>
      </c>
      <c r="D18" s="121" t="s">
        <v>832</v>
      </c>
      <c r="E18" s="217">
        <v>80</v>
      </c>
    </row>
    <row r="19" spans="2:5" ht="15" hidden="1">
      <c r="B19" s="108"/>
      <c r="C19" s="120" t="s">
        <v>49</v>
      </c>
      <c r="D19" s="121" t="s">
        <v>832</v>
      </c>
      <c r="E19" s="217">
        <v>80</v>
      </c>
    </row>
    <row r="20" spans="2:5" ht="15" hidden="1">
      <c r="B20" s="108" t="s">
        <v>921</v>
      </c>
      <c r="C20" s="120" t="s">
        <v>50</v>
      </c>
      <c r="D20" s="121" t="s">
        <v>832</v>
      </c>
      <c r="E20" s="217">
        <v>80</v>
      </c>
    </row>
    <row r="21" spans="2:5" ht="12.75" customHeight="1" hidden="1">
      <c r="B21" s="108"/>
      <c r="C21" s="120" t="s">
        <v>51</v>
      </c>
      <c r="D21" s="121" t="s">
        <v>832</v>
      </c>
      <c r="E21" s="217">
        <v>80</v>
      </c>
    </row>
    <row r="22" spans="2:5" ht="12.75" customHeight="1" hidden="1">
      <c r="B22" s="108"/>
      <c r="C22" s="120" t="s">
        <v>52</v>
      </c>
      <c r="D22" s="121" t="s">
        <v>832</v>
      </c>
      <c r="E22" s="217">
        <v>80</v>
      </c>
    </row>
    <row r="23" spans="2:5" ht="15" hidden="1">
      <c r="B23" s="108"/>
      <c r="C23" s="120" t="s">
        <v>53</v>
      </c>
      <c r="D23" s="121" t="s">
        <v>832</v>
      </c>
      <c r="E23" s="217">
        <v>80</v>
      </c>
    </row>
    <row r="24" spans="2:5" ht="15" hidden="1">
      <c r="B24" s="108"/>
      <c r="C24" s="120" t="s">
        <v>54</v>
      </c>
      <c r="D24" s="121" t="s">
        <v>832</v>
      </c>
      <c r="E24" s="217">
        <v>80</v>
      </c>
    </row>
    <row r="25" spans="2:5" ht="15" hidden="1">
      <c r="B25" s="108"/>
      <c r="C25" s="120" t="s">
        <v>55</v>
      </c>
      <c r="D25" s="121" t="s">
        <v>832</v>
      </c>
      <c r="E25" s="217">
        <v>100</v>
      </c>
    </row>
    <row r="26" spans="2:5" ht="15" hidden="1">
      <c r="B26" s="108" t="s">
        <v>914</v>
      </c>
      <c r="C26" s="120" t="s">
        <v>552</v>
      </c>
      <c r="D26" s="121" t="s">
        <v>832</v>
      </c>
      <c r="E26" s="217">
        <v>80</v>
      </c>
    </row>
    <row r="27" spans="2:5" ht="15" hidden="1">
      <c r="B27" s="118" t="s">
        <v>883</v>
      </c>
      <c r="C27" s="102" t="s">
        <v>439</v>
      </c>
      <c r="D27" s="106" t="s">
        <v>810</v>
      </c>
      <c r="E27" s="119">
        <v>200</v>
      </c>
    </row>
    <row r="28" spans="2:5" ht="15" hidden="1">
      <c r="B28" s="118" t="s">
        <v>877</v>
      </c>
      <c r="C28" s="102" t="s">
        <v>878</v>
      </c>
      <c r="D28" s="106" t="s">
        <v>810</v>
      </c>
      <c r="E28" s="119">
        <v>200</v>
      </c>
    </row>
    <row r="29" spans="2:5" ht="18" customHeight="1">
      <c r="B29" s="578" t="s">
        <v>1180</v>
      </c>
      <c r="C29" s="588"/>
      <c r="D29" s="588"/>
      <c r="E29" s="588"/>
    </row>
    <row r="30" spans="2:5" ht="45">
      <c r="B30" s="107" t="s">
        <v>1600</v>
      </c>
      <c r="C30" s="29" t="s">
        <v>1601</v>
      </c>
      <c r="D30" s="166" t="s">
        <v>810</v>
      </c>
      <c r="E30" s="175">
        <v>1700</v>
      </c>
    </row>
    <row r="31" spans="2:5" ht="30">
      <c r="B31" s="383" t="s">
        <v>1599</v>
      </c>
      <c r="C31" s="29" t="s">
        <v>1598</v>
      </c>
      <c r="D31" s="28" t="s">
        <v>811</v>
      </c>
      <c r="E31" s="175">
        <v>900</v>
      </c>
    </row>
    <row r="32" spans="2:5" ht="30">
      <c r="B32" s="193" t="s">
        <v>1175</v>
      </c>
      <c r="C32" s="17" t="s">
        <v>1565</v>
      </c>
      <c r="D32" s="28" t="s">
        <v>1164</v>
      </c>
      <c r="E32" s="175">
        <f>2000+200</f>
        <v>2200</v>
      </c>
    </row>
    <row r="33" spans="2:5" ht="30">
      <c r="B33" s="193" t="s">
        <v>1175</v>
      </c>
      <c r="C33" s="17" t="s">
        <v>1681</v>
      </c>
      <c r="D33" s="28" t="s">
        <v>1164</v>
      </c>
      <c r="E33" s="175">
        <f>3700+370</f>
        <v>4070</v>
      </c>
    </row>
    <row r="34" spans="2:5" ht="30">
      <c r="B34" s="16" t="s">
        <v>1567</v>
      </c>
      <c r="C34" s="29" t="s">
        <v>1566</v>
      </c>
      <c r="D34" s="28" t="s">
        <v>1164</v>
      </c>
      <c r="E34" s="175">
        <f>4000+400</f>
        <v>4400</v>
      </c>
    </row>
    <row r="35" spans="2:5" ht="15">
      <c r="B35" s="16" t="s">
        <v>1569</v>
      </c>
      <c r="C35" s="15" t="s">
        <v>1568</v>
      </c>
      <c r="D35" s="28" t="str">
        <f>D31</f>
        <v>1 процедура</v>
      </c>
      <c r="E35" s="175">
        <f>1000+100</f>
        <v>1100</v>
      </c>
    </row>
    <row r="36" spans="2:5" ht="30">
      <c r="B36" s="16" t="s">
        <v>1570</v>
      </c>
      <c r="C36" s="17" t="s">
        <v>1571</v>
      </c>
      <c r="D36" s="28" t="s">
        <v>1164</v>
      </c>
      <c r="E36" s="175">
        <f>10000+1000</f>
        <v>11000</v>
      </c>
    </row>
    <row r="37" spans="2:5" ht="30">
      <c r="B37" s="16" t="s">
        <v>1573</v>
      </c>
      <c r="C37" s="29" t="s">
        <v>1572</v>
      </c>
      <c r="D37" s="28" t="s">
        <v>1164</v>
      </c>
      <c r="E37" s="175">
        <f>15000+1500</f>
        <v>16500</v>
      </c>
    </row>
    <row r="38" spans="2:5" ht="30" customHeight="1">
      <c r="B38" s="16" t="s">
        <v>1575</v>
      </c>
      <c r="C38" s="29" t="s">
        <v>1574</v>
      </c>
      <c r="D38" s="28" t="s">
        <v>1164</v>
      </c>
      <c r="E38" s="175">
        <f>18000+1800</f>
        <v>19800</v>
      </c>
    </row>
    <row r="39" spans="2:5" ht="30">
      <c r="B39" s="16" t="s">
        <v>1577</v>
      </c>
      <c r="C39" s="287" t="s">
        <v>1576</v>
      </c>
      <c r="D39" s="28" t="s">
        <v>1164</v>
      </c>
      <c r="E39" s="175">
        <f>12000+1200</f>
        <v>13200</v>
      </c>
    </row>
    <row r="40" spans="2:5" ht="15">
      <c r="B40" s="28" t="s">
        <v>1168</v>
      </c>
      <c r="C40" s="15" t="s">
        <v>1578</v>
      </c>
      <c r="D40" s="28" t="s">
        <v>1164</v>
      </c>
      <c r="E40" s="175">
        <f>15000+1500</f>
        <v>16500</v>
      </c>
    </row>
    <row r="41" spans="2:5" ht="30">
      <c r="B41" s="270" t="s">
        <v>1579</v>
      </c>
      <c r="C41" s="29" t="s">
        <v>1580</v>
      </c>
      <c r="D41" s="28" t="s">
        <v>1164</v>
      </c>
      <c r="E41" s="175">
        <f>12000+1200</f>
        <v>13200</v>
      </c>
    </row>
    <row r="42" spans="2:5" ht="15">
      <c r="B42" s="28" t="str">
        <f>B41</f>
        <v>A16.12.051</v>
      </c>
      <c r="C42" s="29" t="s">
        <v>1581</v>
      </c>
      <c r="D42" s="28" t="s">
        <v>1164</v>
      </c>
      <c r="E42" s="175">
        <f>18000+1800</f>
        <v>19800</v>
      </c>
    </row>
    <row r="43" spans="2:5" ht="30">
      <c r="B43" s="16" t="s">
        <v>1582</v>
      </c>
      <c r="C43" s="286" t="s">
        <v>1583</v>
      </c>
      <c r="D43" s="28" t="s">
        <v>1164</v>
      </c>
      <c r="E43" s="175">
        <f>3000+300</f>
        <v>3300</v>
      </c>
    </row>
    <row r="44" spans="2:5" ht="15">
      <c r="B44" s="578" t="s">
        <v>1260</v>
      </c>
      <c r="C44" s="588"/>
      <c r="D44" s="588"/>
      <c r="E44" s="588"/>
    </row>
    <row r="45" spans="2:5" ht="30">
      <c r="B45" s="28" t="s">
        <v>1272</v>
      </c>
      <c r="C45" s="213" t="s">
        <v>1584</v>
      </c>
      <c r="D45" s="28" t="s">
        <v>1262</v>
      </c>
      <c r="E45" s="175">
        <f>4000+400</f>
        <v>4400</v>
      </c>
    </row>
    <row r="46" spans="2:5" ht="16.5" customHeight="1">
      <c r="B46" s="16" t="s">
        <v>1008</v>
      </c>
      <c r="C46" s="101" t="s">
        <v>1585</v>
      </c>
      <c r="D46" s="28" t="s">
        <v>1262</v>
      </c>
      <c r="E46" s="175">
        <v>2800</v>
      </c>
    </row>
    <row r="47" spans="2:5" ht="19.5" customHeight="1" hidden="1">
      <c r="B47" s="626" t="s">
        <v>1293</v>
      </c>
      <c r="C47" s="627"/>
      <c r="D47" s="627"/>
      <c r="E47" s="627"/>
    </row>
    <row r="48" spans="2:5" s="223" customFormat="1" ht="36.75" customHeight="1" hidden="1">
      <c r="B48" s="288" t="str">
        <f>B45</f>
        <v>В01.003.004.012</v>
      </c>
      <c r="C48" s="222" t="s">
        <v>1586</v>
      </c>
      <c r="D48" s="190" t="s">
        <v>1262</v>
      </c>
      <c r="E48" s="191">
        <v>9300</v>
      </c>
    </row>
    <row r="49" spans="2:5" s="223" customFormat="1" ht="58.5" customHeight="1" hidden="1">
      <c r="B49" s="190" t="str">
        <f>B48</f>
        <v>В01.003.004.012</v>
      </c>
      <c r="C49" s="222" t="s">
        <v>1587</v>
      </c>
      <c r="D49" s="190" t="s">
        <v>1262</v>
      </c>
      <c r="E49" s="191">
        <f>9300+3480+1000</f>
        <v>13780</v>
      </c>
    </row>
    <row r="50" spans="2:5" ht="65.25" customHeight="1" hidden="1">
      <c r="B50" s="190" t="str">
        <f>B49</f>
        <v>В01.003.004.012</v>
      </c>
      <c r="C50" s="222" t="s">
        <v>1588</v>
      </c>
      <c r="D50" s="190" t="s">
        <v>1262</v>
      </c>
      <c r="E50" s="191">
        <f>9300+3040+1000</f>
        <v>13340</v>
      </c>
    </row>
  </sheetData>
  <sheetProtection/>
  <mergeCells count="13">
    <mergeCell ref="D2:E2"/>
    <mergeCell ref="D3:E3"/>
    <mergeCell ref="D4:E4"/>
    <mergeCell ref="D5:E5"/>
    <mergeCell ref="D6:E6"/>
    <mergeCell ref="B7:E8"/>
    <mergeCell ref="B47:E47"/>
    <mergeCell ref="B9:E9"/>
    <mergeCell ref="B11:E11"/>
    <mergeCell ref="B14:E14"/>
    <mergeCell ref="B16:E16"/>
    <mergeCell ref="B29:E29"/>
    <mergeCell ref="B44:E44"/>
  </mergeCells>
  <printOptions/>
  <pageMargins left="0.7086614173228347" right="0.7086614173228347" top="0.7480314960629921" bottom="0.7480314960629921" header="0.31496062992125984" footer="0.31496062992125984"/>
  <pageSetup orientation="portrait" paperSize="9" scale="70" r:id="rId1"/>
</worksheet>
</file>

<file path=xl/worksheets/sheet15.xml><?xml version="1.0" encoding="utf-8"?>
<worksheet xmlns="http://schemas.openxmlformats.org/spreadsheetml/2006/main" xmlns:r="http://schemas.openxmlformats.org/officeDocument/2006/relationships">
  <dimension ref="A1:E206"/>
  <sheetViews>
    <sheetView zoomScalePageLayoutView="0" workbookViewId="0" topLeftCell="A62">
      <selection activeCell="D79" sqref="D79"/>
    </sheetView>
  </sheetViews>
  <sheetFormatPr defaultColWidth="9.00390625" defaultRowHeight="12.75"/>
  <cols>
    <col min="1" max="1" width="17.375" style="126" customWidth="1"/>
    <col min="2" max="2" width="81.875" style="231" customWidth="1"/>
    <col min="3" max="3" width="16.875" style="172" customWidth="1"/>
    <col min="4" max="4" width="12.625" style="126" customWidth="1"/>
    <col min="5" max="5" width="12.625" style="433" customWidth="1"/>
    <col min="6" max="16384" width="9.125" style="172" customWidth="1"/>
  </cols>
  <sheetData>
    <row r="1" ht="15">
      <c r="C1" s="232" t="s">
        <v>851</v>
      </c>
    </row>
    <row r="2" spans="1:5" ht="15">
      <c r="A2" s="384"/>
      <c r="B2" s="385"/>
      <c r="C2" s="518" t="s">
        <v>847</v>
      </c>
      <c r="D2" s="518"/>
      <c r="E2" s="434"/>
    </row>
    <row r="3" spans="1:5" ht="15">
      <c r="A3" s="384" t="s">
        <v>850</v>
      </c>
      <c r="B3" s="385"/>
      <c r="C3" s="519" t="s">
        <v>846</v>
      </c>
      <c r="D3" s="519"/>
      <c r="E3" s="435"/>
    </row>
    <row r="4" spans="1:5" ht="15">
      <c r="A4" s="384"/>
      <c r="B4" s="385"/>
      <c r="C4" s="385"/>
      <c r="D4" s="385"/>
      <c r="E4" s="434"/>
    </row>
    <row r="5" spans="2:5" ht="15">
      <c r="B5" s="385"/>
      <c r="C5" s="519" t="s">
        <v>1299</v>
      </c>
      <c r="D5" s="519"/>
      <c r="E5" s="435"/>
    </row>
    <row r="6" spans="2:5" ht="15">
      <c r="B6" s="385"/>
      <c r="C6" s="519" t="s">
        <v>1721</v>
      </c>
      <c r="D6" s="519"/>
      <c r="E6" s="435"/>
    </row>
    <row r="7" spans="2:5" ht="15">
      <c r="B7" s="385"/>
      <c r="C7" s="386"/>
      <c r="D7" s="386"/>
      <c r="E7" s="435"/>
    </row>
    <row r="8" spans="1:3" ht="15">
      <c r="A8" s="384"/>
      <c r="B8" s="386"/>
      <c r="C8" s="386"/>
    </row>
    <row r="9" spans="1:5" ht="15">
      <c r="A9" s="520" t="s">
        <v>338</v>
      </c>
      <c r="B9" s="520"/>
      <c r="C9" s="520"/>
      <c r="D9" s="520"/>
      <c r="E9" s="425"/>
    </row>
    <row r="10" spans="1:5" ht="15">
      <c r="A10" s="520" t="s">
        <v>924</v>
      </c>
      <c r="B10" s="520"/>
      <c r="C10" s="520"/>
      <c r="D10" s="520"/>
      <c r="E10" s="425"/>
    </row>
    <row r="11" spans="1:5" ht="15">
      <c r="A11" s="511" t="s">
        <v>1684</v>
      </c>
      <c r="B11" s="511"/>
      <c r="C11" s="511"/>
      <c r="D11" s="511"/>
      <c r="E11" s="425"/>
    </row>
    <row r="12" spans="1:5" ht="15">
      <c r="A12" s="384"/>
      <c r="B12" s="384"/>
      <c r="C12" s="384"/>
      <c r="D12" s="384"/>
      <c r="E12" s="425"/>
    </row>
    <row r="13" spans="1:5" ht="15">
      <c r="A13" s="384"/>
      <c r="B13" s="384"/>
      <c r="C13" s="384"/>
      <c r="D13" s="384"/>
      <c r="E13" s="425"/>
    </row>
    <row r="14" spans="1:5" ht="39.75" customHeight="1">
      <c r="A14" s="394" t="s">
        <v>93</v>
      </c>
      <c r="B14" s="394" t="s">
        <v>915</v>
      </c>
      <c r="C14" s="394" t="s">
        <v>1132</v>
      </c>
      <c r="D14" s="394" t="s">
        <v>1133</v>
      </c>
      <c r="E14" s="436"/>
    </row>
    <row r="15" spans="1:5" ht="15">
      <c r="A15" s="629" t="s">
        <v>1014</v>
      </c>
      <c r="B15" s="629"/>
      <c r="C15" s="629"/>
      <c r="D15" s="629"/>
      <c r="E15" s="427"/>
    </row>
    <row r="16" spans="1:5" ht="15">
      <c r="A16" s="395" t="s">
        <v>1339</v>
      </c>
      <c r="B16" s="248" t="s">
        <v>1340</v>
      </c>
      <c r="C16" s="396" t="s">
        <v>829</v>
      </c>
      <c r="D16" s="397">
        <v>800</v>
      </c>
      <c r="E16" s="426"/>
    </row>
    <row r="17" spans="1:5" ht="30">
      <c r="A17" s="395" t="str">
        <f>A16</f>
        <v>В01.001.001</v>
      </c>
      <c r="B17" s="248" t="s">
        <v>1343</v>
      </c>
      <c r="C17" s="396" t="s">
        <v>829</v>
      </c>
      <c r="D17" s="397">
        <v>1200</v>
      </c>
      <c r="E17" s="426"/>
    </row>
    <row r="18" spans="1:5" ht="30">
      <c r="A18" s="395" t="str">
        <f>A17</f>
        <v>В01.001.001</v>
      </c>
      <c r="B18" s="165" t="s">
        <v>1614</v>
      </c>
      <c r="C18" s="396" t="s">
        <v>1615</v>
      </c>
      <c r="D18" s="397">
        <v>2100</v>
      </c>
      <c r="E18" s="426"/>
    </row>
    <row r="19" spans="1:5" ht="15">
      <c r="A19" s="395" t="s">
        <v>1342</v>
      </c>
      <c r="B19" s="248" t="s">
        <v>1341</v>
      </c>
      <c r="C19" s="396" t="s">
        <v>829</v>
      </c>
      <c r="D19" s="397">
        <v>700</v>
      </c>
      <c r="E19" s="426"/>
    </row>
    <row r="20" spans="1:5" ht="15">
      <c r="A20" s="395" t="s">
        <v>1292</v>
      </c>
      <c r="B20" s="165" t="s">
        <v>1296</v>
      </c>
      <c r="C20" s="396" t="s">
        <v>829</v>
      </c>
      <c r="D20" s="397">
        <f>1000+100</f>
        <v>1100</v>
      </c>
      <c r="E20" s="426"/>
    </row>
    <row r="21" spans="1:5" ht="30">
      <c r="A21" s="395" t="s">
        <v>1130</v>
      </c>
      <c r="B21" s="398" t="s">
        <v>1344</v>
      </c>
      <c r="C21" s="396" t="s">
        <v>829</v>
      </c>
      <c r="D21" s="397">
        <v>800</v>
      </c>
      <c r="E21" s="426"/>
    </row>
    <row r="22" spans="1:5" ht="15">
      <c r="A22" s="395" t="s">
        <v>1131</v>
      </c>
      <c r="B22" s="165" t="s">
        <v>1345</v>
      </c>
      <c r="C22" s="396" t="s">
        <v>829</v>
      </c>
      <c r="D22" s="397">
        <v>800</v>
      </c>
      <c r="E22" s="426"/>
    </row>
    <row r="23" spans="1:5" ht="15">
      <c r="A23" s="395"/>
      <c r="B23" s="165" t="s">
        <v>1079</v>
      </c>
      <c r="C23" s="396" t="s">
        <v>829</v>
      </c>
      <c r="D23" s="397">
        <f>1000+100</f>
        <v>1100</v>
      </c>
      <c r="E23" s="426"/>
    </row>
    <row r="24" spans="1:5" ht="15">
      <c r="A24" s="395" t="s">
        <v>1216</v>
      </c>
      <c r="B24" s="165" t="s">
        <v>1346</v>
      </c>
      <c r="C24" s="396" t="s">
        <v>831</v>
      </c>
      <c r="D24" s="397">
        <f>100+10</f>
        <v>110</v>
      </c>
      <c r="E24" s="426"/>
    </row>
    <row r="25" spans="1:5" ht="15">
      <c r="A25" s="132" t="s">
        <v>1332</v>
      </c>
      <c r="B25" s="423" t="s">
        <v>1333</v>
      </c>
      <c r="C25" s="396" t="str">
        <f>C22</f>
        <v>прием</v>
      </c>
      <c r="D25" s="397">
        <v>900</v>
      </c>
      <c r="E25" s="426"/>
    </row>
    <row r="26" spans="1:5" ht="30" hidden="1">
      <c r="A26" s="399" t="s">
        <v>1348</v>
      </c>
      <c r="B26" s="248" t="s">
        <v>1616</v>
      </c>
      <c r="C26" s="396" t="s">
        <v>841</v>
      </c>
      <c r="D26" s="397">
        <v>6500</v>
      </c>
      <c r="E26" s="426"/>
    </row>
    <row r="27" spans="1:5" ht="30" hidden="1">
      <c r="A27" s="399" t="s">
        <v>943</v>
      </c>
      <c r="B27" s="248" t="s">
        <v>1617</v>
      </c>
      <c r="C27" s="396" t="s">
        <v>841</v>
      </c>
      <c r="D27" s="397">
        <v>4300</v>
      </c>
      <c r="E27" s="426"/>
    </row>
    <row r="28" spans="1:5" ht="30" hidden="1">
      <c r="A28" s="399" t="s">
        <v>943</v>
      </c>
      <c r="B28" s="248" t="s">
        <v>1618</v>
      </c>
      <c r="C28" s="396" t="str">
        <f>C27</f>
        <v>хирургическое вмешательство</v>
      </c>
      <c r="D28" s="397">
        <v>6000</v>
      </c>
      <c r="E28" s="426"/>
    </row>
    <row r="29" spans="1:5" ht="15">
      <c r="A29" s="629" t="s">
        <v>1689</v>
      </c>
      <c r="B29" s="629"/>
      <c r="C29" s="629"/>
      <c r="D29" s="629"/>
      <c r="E29" s="427"/>
    </row>
    <row r="30" spans="1:5" ht="15">
      <c r="A30" s="383" t="s">
        <v>1605</v>
      </c>
      <c r="B30" s="248" t="s">
        <v>1619</v>
      </c>
      <c r="C30" s="396" t="s">
        <v>832</v>
      </c>
      <c r="D30" s="397">
        <v>600</v>
      </c>
      <c r="E30" s="426"/>
    </row>
    <row r="31" spans="1:5" ht="15">
      <c r="A31" s="395" t="s">
        <v>974</v>
      </c>
      <c r="B31" s="248" t="s">
        <v>1354</v>
      </c>
      <c r="C31" s="396" t="s">
        <v>832</v>
      </c>
      <c r="D31" s="397">
        <v>800</v>
      </c>
      <c r="E31" s="426"/>
    </row>
    <row r="32" spans="1:5" ht="15">
      <c r="A32" s="400" t="s">
        <v>1061</v>
      </c>
      <c r="B32" s="120" t="s">
        <v>926</v>
      </c>
      <c r="C32" s="396" t="s">
        <v>832</v>
      </c>
      <c r="D32" s="397">
        <v>900</v>
      </c>
      <c r="E32" s="426"/>
    </row>
    <row r="33" spans="1:5" ht="60">
      <c r="A33" s="401" t="s">
        <v>1606</v>
      </c>
      <c r="B33" s="402" t="s">
        <v>1620</v>
      </c>
      <c r="C33" s="396" t="s">
        <v>832</v>
      </c>
      <c r="D33" s="397">
        <f aca="true" t="shared" si="0" ref="D33:D38">1000+100</f>
        <v>1100</v>
      </c>
      <c r="E33" s="426"/>
    </row>
    <row r="34" spans="1:5" ht="75">
      <c r="A34" s="403" t="s">
        <v>1621</v>
      </c>
      <c r="B34" s="174" t="s">
        <v>1622</v>
      </c>
      <c r="C34" s="121" t="s">
        <v>832</v>
      </c>
      <c r="D34" s="217">
        <f t="shared" si="0"/>
        <v>1100</v>
      </c>
      <c r="E34" s="424"/>
    </row>
    <row r="35" spans="1:5" ht="60">
      <c r="A35" s="390" t="s">
        <v>1623</v>
      </c>
      <c r="B35" s="17" t="s">
        <v>1624</v>
      </c>
      <c r="C35" s="404" t="s">
        <v>832</v>
      </c>
      <c r="D35" s="405">
        <f t="shared" si="0"/>
        <v>1100</v>
      </c>
      <c r="E35" s="437"/>
    </row>
    <row r="36" spans="1:5" ht="75">
      <c r="A36" s="390" t="s">
        <v>1625</v>
      </c>
      <c r="B36" s="17" t="s">
        <v>1626</v>
      </c>
      <c r="C36" s="404" t="s">
        <v>832</v>
      </c>
      <c r="D36" s="405">
        <f t="shared" si="0"/>
        <v>1100</v>
      </c>
      <c r="E36" s="437"/>
    </row>
    <row r="37" spans="1:5" ht="15">
      <c r="A37" s="401" t="s">
        <v>1502</v>
      </c>
      <c r="B37" s="402" t="s">
        <v>1501</v>
      </c>
      <c r="C37" s="396" t="s">
        <v>832</v>
      </c>
      <c r="D37" s="397">
        <f t="shared" si="0"/>
        <v>1100</v>
      </c>
      <c r="E37" s="426"/>
    </row>
    <row r="38" spans="1:5" ht="30">
      <c r="A38" s="390" t="s">
        <v>1627</v>
      </c>
      <c r="B38" s="174" t="s">
        <v>1628</v>
      </c>
      <c r="C38" s="404" t="s">
        <v>832</v>
      </c>
      <c r="D38" s="405">
        <f t="shared" si="0"/>
        <v>1100</v>
      </c>
      <c r="E38" s="437"/>
    </row>
    <row r="39" spans="1:5" ht="15">
      <c r="A39" s="401" t="s">
        <v>1607</v>
      </c>
      <c r="B39" s="402" t="s">
        <v>1629</v>
      </c>
      <c r="C39" s="396" t="s">
        <v>832</v>
      </c>
      <c r="D39" s="397">
        <v>1500</v>
      </c>
      <c r="E39" s="426"/>
    </row>
    <row r="40" spans="1:5" ht="30">
      <c r="A40" s="401" t="s">
        <v>1607</v>
      </c>
      <c r="B40" s="402" t="s">
        <v>1610</v>
      </c>
      <c r="C40" s="396" t="s">
        <v>832</v>
      </c>
      <c r="D40" s="397">
        <v>2500</v>
      </c>
      <c r="E40" s="426"/>
    </row>
    <row r="41" spans="1:5" ht="30">
      <c r="A41" s="401" t="s">
        <v>1607</v>
      </c>
      <c r="B41" s="402" t="s">
        <v>1630</v>
      </c>
      <c r="C41" s="396" t="s">
        <v>832</v>
      </c>
      <c r="D41" s="397">
        <v>3800</v>
      </c>
      <c r="E41" s="426"/>
    </row>
    <row r="42" spans="1:5" ht="15">
      <c r="A42" s="401" t="s">
        <v>1499</v>
      </c>
      <c r="B42" s="402" t="s">
        <v>1631</v>
      </c>
      <c r="C42" s="396" t="str">
        <f>C37</f>
        <v> исследование</v>
      </c>
      <c r="D42" s="397">
        <f>1000+100</f>
        <v>1100</v>
      </c>
      <c r="E42" s="426"/>
    </row>
    <row r="43" spans="1:5" ht="15">
      <c r="A43" s="395" t="s">
        <v>1062</v>
      </c>
      <c r="B43" s="248" t="s">
        <v>1355</v>
      </c>
      <c r="C43" s="396" t="s">
        <v>832</v>
      </c>
      <c r="D43" s="397">
        <v>700</v>
      </c>
      <c r="E43" s="426"/>
    </row>
    <row r="44" spans="1:5" ht="15">
      <c r="A44" s="395" t="s">
        <v>1063</v>
      </c>
      <c r="B44" s="248" t="s">
        <v>1356</v>
      </c>
      <c r="C44" s="396" t="s">
        <v>832</v>
      </c>
      <c r="D44" s="397">
        <v>700</v>
      </c>
      <c r="E44" s="426"/>
    </row>
    <row r="45" spans="1:5" ht="15">
      <c r="A45" s="395" t="s">
        <v>1064</v>
      </c>
      <c r="B45" s="248" t="s">
        <v>1357</v>
      </c>
      <c r="C45" s="396" t="s">
        <v>832</v>
      </c>
      <c r="D45" s="397">
        <v>700</v>
      </c>
      <c r="E45" s="426"/>
    </row>
    <row r="46" spans="1:5" ht="15">
      <c r="A46" s="395" t="s">
        <v>1065</v>
      </c>
      <c r="B46" s="248" t="s">
        <v>1358</v>
      </c>
      <c r="C46" s="396" t="s">
        <v>832</v>
      </c>
      <c r="D46" s="397">
        <v>850</v>
      </c>
      <c r="E46" s="426"/>
    </row>
    <row r="47" spans="1:5" ht="15">
      <c r="A47" s="395" t="s">
        <v>1066</v>
      </c>
      <c r="B47" s="248" t="s">
        <v>1359</v>
      </c>
      <c r="C47" s="396" t="s">
        <v>832</v>
      </c>
      <c r="D47" s="397">
        <v>600</v>
      </c>
      <c r="E47" s="426"/>
    </row>
    <row r="48" spans="1:5" ht="15">
      <c r="A48" s="406" t="s">
        <v>1609</v>
      </c>
      <c r="B48" s="402" t="s">
        <v>1608</v>
      </c>
      <c r="C48" s="396" t="s">
        <v>831</v>
      </c>
      <c r="D48" s="397">
        <v>400</v>
      </c>
      <c r="E48" s="426"/>
    </row>
    <row r="49" spans="1:5" ht="15">
      <c r="A49" s="395"/>
      <c r="B49" s="248" t="s">
        <v>1038</v>
      </c>
      <c r="C49" s="396" t="str">
        <f>C48</f>
        <v>исследование</v>
      </c>
      <c r="D49" s="397">
        <v>400</v>
      </c>
      <c r="E49" s="426"/>
    </row>
    <row r="50" spans="1:5" ht="15.75">
      <c r="A50" s="395" t="s">
        <v>1039</v>
      </c>
      <c r="B50" s="381" t="s">
        <v>1632</v>
      </c>
      <c r="C50" s="396" t="str">
        <f>C49</f>
        <v>исследование</v>
      </c>
      <c r="D50" s="397">
        <v>600</v>
      </c>
      <c r="E50" s="426"/>
    </row>
    <row r="51" spans="1:5" ht="15">
      <c r="A51" s="629" t="s">
        <v>1690</v>
      </c>
      <c r="B51" s="629"/>
      <c r="C51" s="629"/>
      <c r="D51" s="629"/>
      <c r="E51" s="427"/>
    </row>
    <row r="52" spans="1:5" ht="15">
      <c r="A52" s="395" t="s">
        <v>968</v>
      </c>
      <c r="B52" s="248" t="s">
        <v>1027</v>
      </c>
      <c r="C52" s="396" t="s">
        <v>827</v>
      </c>
      <c r="D52" s="397">
        <v>1600</v>
      </c>
      <c r="E52" s="426"/>
    </row>
    <row r="53" spans="1:5" ht="15">
      <c r="A53" s="395" t="str">
        <f>A52</f>
        <v>A11.20.014</v>
      </c>
      <c r="B53" s="407" t="s">
        <v>1633</v>
      </c>
      <c r="C53" s="396" t="str">
        <f>C52</f>
        <v>операция</v>
      </c>
      <c r="D53" s="397">
        <v>1800</v>
      </c>
      <c r="E53" s="426"/>
    </row>
    <row r="54" spans="1:5" ht="15">
      <c r="A54" s="395" t="s">
        <v>969</v>
      </c>
      <c r="B54" s="248" t="s">
        <v>1183</v>
      </c>
      <c r="C54" s="396" t="s">
        <v>827</v>
      </c>
      <c r="D54" s="397">
        <v>1400</v>
      </c>
      <c r="E54" s="426"/>
    </row>
    <row r="55" spans="1:5" ht="15">
      <c r="A55" s="395" t="s">
        <v>969</v>
      </c>
      <c r="B55" s="248" t="s">
        <v>1192</v>
      </c>
      <c r="C55" s="396" t="s">
        <v>827</v>
      </c>
      <c r="D55" s="397">
        <v>1700</v>
      </c>
      <c r="E55" s="426"/>
    </row>
    <row r="56" spans="1:5" ht="15">
      <c r="A56" s="395" t="s">
        <v>969</v>
      </c>
      <c r="B56" s="248" t="s">
        <v>1634</v>
      </c>
      <c r="C56" s="396" t="s">
        <v>827</v>
      </c>
      <c r="D56" s="397">
        <v>4800</v>
      </c>
      <c r="E56" s="426"/>
    </row>
    <row r="57" spans="1:5" ht="15">
      <c r="A57" s="629" t="s">
        <v>1691</v>
      </c>
      <c r="B57" s="629"/>
      <c r="C57" s="629"/>
      <c r="D57" s="629"/>
      <c r="E57" s="427"/>
    </row>
    <row r="58" spans="1:5" ht="15">
      <c r="A58" s="395" t="s">
        <v>971</v>
      </c>
      <c r="B58" s="248" t="s">
        <v>353</v>
      </c>
      <c r="C58" s="396" t="s">
        <v>832</v>
      </c>
      <c r="D58" s="397">
        <v>700</v>
      </c>
      <c r="E58" s="426"/>
    </row>
    <row r="59" spans="1:5" ht="15">
      <c r="A59" s="395" t="s">
        <v>972</v>
      </c>
      <c r="B59" s="248" t="s">
        <v>844</v>
      </c>
      <c r="C59" s="396" t="s">
        <v>832</v>
      </c>
      <c r="D59" s="397">
        <v>700</v>
      </c>
      <c r="E59" s="426"/>
    </row>
    <row r="60" spans="1:5" ht="15">
      <c r="A60" s="629" t="s">
        <v>1692</v>
      </c>
      <c r="B60" s="629"/>
      <c r="C60" s="629"/>
      <c r="D60" s="629"/>
      <c r="E60" s="427"/>
    </row>
    <row r="61" spans="1:5" ht="15">
      <c r="A61" s="395" t="s">
        <v>1362</v>
      </c>
      <c r="B61" s="248" t="s">
        <v>103</v>
      </c>
      <c r="C61" s="396" t="s">
        <v>832</v>
      </c>
      <c r="D61" s="397">
        <v>2100</v>
      </c>
      <c r="E61" s="426"/>
    </row>
    <row r="62" spans="1:5" ht="15">
      <c r="A62" s="629" t="s">
        <v>1693</v>
      </c>
      <c r="B62" s="629"/>
      <c r="C62" s="629"/>
      <c r="D62" s="629"/>
      <c r="E62" s="427"/>
    </row>
    <row r="63" spans="1:5" ht="30">
      <c r="A63" s="399" t="s">
        <v>1002</v>
      </c>
      <c r="B63" s="402" t="s">
        <v>1635</v>
      </c>
      <c r="C63" s="396" t="s">
        <v>832</v>
      </c>
      <c r="D63" s="397">
        <v>4600</v>
      </c>
      <c r="E63" s="426"/>
    </row>
    <row r="64" spans="1:5" ht="30">
      <c r="A64" s="399" t="str">
        <f>A63</f>
        <v>A14.20.002</v>
      </c>
      <c r="B64" s="402" t="s">
        <v>1636</v>
      </c>
      <c r="C64" s="396"/>
      <c r="D64" s="397">
        <v>1400</v>
      </c>
      <c r="E64" s="426"/>
    </row>
    <row r="65" spans="1:5" ht="15">
      <c r="A65" s="395" t="s">
        <v>953</v>
      </c>
      <c r="B65" s="248" t="s">
        <v>1365</v>
      </c>
      <c r="C65" s="396" t="s">
        <v>832</v>
      </c>
      <c r="D65" s="397">
        <f>3000+300</f>
        <v>3300</v>
      </c>
      <c r="E65" s="426"/>
    </row>
    <row r="66" spans="1:5" ht="15">
      <c r="A66" s="629" t="s">
        <v>1694</v>
      </c>
      <c r="B66" s="629"/>
      <c r="C66" s="629"/>
      <c r="D66" s="629"/>
      <c r="E66" s="427"/>
    </row>
    <row r="67" spans="1:5" ht="15">
      <c r="A67" s="399" t="s">
        <v>1366</v>
      </c>
      <c r="B67" s="408" t="s">
        <v>1637</v>
      </c>
      <c r="C67" s="396" t="s">
        <v>827</v>
      </c>
      <c r="D67" s="397">
        <v>850</v>
      </c>
      <c r="E67" s="426"/>
    </row>
    <row r="68" spans="1:5" ht="30">
      <c r="A68" s="399" t="s">
        <v>1006</v>
      </c>
      <c r="B68" s="248" t="s">
        <v>1638</v>
      </c>
      <c r="C68" s="396" t="s">
        <v>827</v>
      </c>
      <c r="D68" s="397">
        <v>3000</v>
      </c>
      <c r="E68" s="426"/>
    </row>
    <row r="69" spans="1:5" ht="15">
      <c r="A69" s="399" t="s">
        <v>1006</v>
      </c>
      <c r="B69" s="248" t="s">
        <v>1639</v>
      </c>
      <c r="C69" s="396" t="s">
        <v>827</v>
      </c>
      <c r="D69" s="397">
        <v>1000</v>
      </c>
      <c r="E69" s="426"/>
    </row>
    <row r="70" spans="1:5" ht="15">
      <c r="A70" s="629" t="s">
        <v>1695</v>
      </c>
      <c r="B70" s="629"/>
      <c r="C70" s="629"/>
      <c r="D70" s="629"/>
      <c r="E70" s="427"/>
    </row>
    <row r="71" spans="1:5" ht="15">
      <c r="A71" s="399" t="s">
        <v>1009</v>
      </c>
      <c r="B71" s="248" t="s">
        <v>1640</v>
      </c>
      <c r="C71" s="396" t="s">
        <v>827</v>
      </c>
      <c r="D71" s="397">
        <v>450</v>
      </c>
      <c r="E71" s="426"/>
    </row>
    <row r="72" spans="1:5" ht="15">
      <c r="A72" s="629" t="s">
        <v>1696</v>
      </c>
      <c r="B72" s="629"/>
      <c r="C72" s="629"/>
      <c r="D72" s="629"/>
      <c r="E72" s="427"/>
    </row>
    <row r="73" spans="1:5" ht="15">
      <c r="A73" s="399" t="s">
        <v>1003</v>
      </c>
      <c r="B73" s="248" t="s">
        <v>1370</v>
      </c>
      <c r="C73" s="399" t="s">
        <v>838</v>
      </c>
      <c r="D73" s="397">
        <f>8000+800</f>
        <v>8800</v>
      </c>
      <c r="E73" s="426"/>
    </row>
    <row r="74" spans="1:5" ht="15">
      <c r="A74" s="399" t="s">
        <v>1003</v>
      </c>
      <c r="B74" s="248" t="s">
        <v>1371</v>
      </c>
      <c r="C74" s="399" t="s">
        <v>838</v>
      </c>
      <c r="D74" s="397">
        <f>8000+800</f>
        <v>8800</v>
      </c>
      <c r="E74" s="426"/>
    </row>
    <row r="75" spans="1:5" ht="15">
      <c r="A75" s="399" t="s">
        <v>1003</v>
      </c>
      <c r="B75" s="248" t="s">
        <v>1372</v>
      </c>
      <c r="C75" s="399" t="s">
        <v>838</v>
      </c>
      <c r="D75" s="397">
        <f>8000+800</f>
        <v>8800</v>
      </c>
      <c r="E75" s="426"/>
    </row>
    <row r="76" spans="1:5" ht="26.25">
      <c r="A76" s="399" t="s">
        <v>1003</v>
      </c>
      <c r="B76" s="248" t="s">
        <v>1641</v>
      </c>
      <c r="C76" s="399" t="s">
        <v>838</v>
      </c>
      <c r="D76" s="397">
        <v>10200</v>
      </c>
      <c r="E76" s="426"/>
    </row>
    <row r="77" spans="1:5" ht="26.25">
      <c r="A77" s="399" t="s">
        <v>1003</v>
      </c>
      <c r="B77" s="248" t="s">
        <v>1642</v>
      </c>
      <c r="C77" s="399" t="s">
        <v>838</v>
      </c>
      <c r="D77" s="397">
        <v>15000</v>
      </c>
      <c r="E77" s="426"/>
    </row>
    <row r="78" spans="1:5" ht="15">
      <c r="A78" s="630" t="s">
        <v>1697</v>
      </c>
      <c r="B78" s="630"/>
      <c r="C78" s="630"/>
      <c r="D78" s="630"/>
      <c r="E78" s="428"/>
    </row>
    <row r="79" spans="1:5" ht="30">
      <c r="A79" s="395" t="s">
        <v>1003</v>
      </c>
      <c r="B79" s="248" t="s">
        <v>1597</v>
      </c>
      <c r="C79" s="396" t="s">
        <v>833</v>
      </c>
      <c r="D79" s="397">
        <v>32000</v>
      </c>
      <c r="E79" s="426"/>
    </row>
    <row r="80" spans="1:5" ht="15">
      <c r="A80" s="630" t="s">
        <v>1698</v>
      </c>
      <c r="B80" s="629"/>
      <c r="C80" s="629"/>
      <c r="D80" s="629"/>
      <c r="E80" s="427"/>
    </row>
    <row r="81" spans="1:5" ht="30">
      <c r="A81" s="395" t="s">
        <v>1048</v>
      </c>
      <c r="B81" s="165" t="s">
        <v>1643</v>
      </c>
      <c r="C81" s="396" t="s">
        <v>830</v>
      </c>
      <c r="D81" s="397">
        <f>500+50</f>
        <v>550</v>
      </c>
      <c r="E81" s="426"/>
    </row>
    <row r="82" spans="1:5" ht="30">
      <c r="A82" s="395" t="s">
        <v>959</v>
      </c>
      <c r="B82" s="248" t="s">
        <v>1644</v>
      </c>
      <c r="C82" s="396" t="s">
        <v>830</v>
      </c>
      <c r="D82" s="397">
        <v>90</v>
      </c>
      <c r="E82" s="426"/>
    </row>
    <row r="83" spans="1:5" ht="15">
      <c r="A83" s="395" t="s">
        <v>1307</v>
      </c>
      <c r="B83" s="248" t="s">
        <v>1377</v>
      </c>
      <c r="C83" s="396" t="s">
        <v>830</v>
      </c>
      <c r="D83" s="397">
        <v>250</v>
      </c>
      <c r="E83" s="426"/>
    </row>
    <row r="84" spans="1:5" ht="15">
      <c r="A84" s="395" t="s">
        <v>1074</v>
      </c>
      <c r="B84" s="248" t="s">
        <v>1645</v>
      </c>
      <c r="C84" s="396" t="s">
        <v>830</v>
      </c>
      <c r="D84" s="397">
        <v>150</v>
      </c>
      <c r="E84" s="426"/>
    </row>
    <row r="85" spans="1:5" ht="15">
      <c r="A85" s="395" t="s">
        <v>961</v>
      </c>
      <c r="B85" s="402" t="s">
        <v>1646</v>
      </c>
      <c r="C85" s="396" t="s">
        <v>830</v>
      </c>
      <c r="D85" s="397">
        <v>120</v>
      </c>
      <c r="E85" s="426"/>
    </row>
    <row r="86" spans="1:5" ht="15">
      <c r="A86" s="395" t="s">
        <v>962</v>
      </c>
      <c r="B86" s="248" t="s">
        <v>1647</v>
      </c>
      <c r="C86" s="396" t="s">
        <v>830</v>
      </c>
      <c r="D86" s="397">
        <v>120</v>
      </c>
      <c r="E86" s="426"/>
    </row>
    <row r="87" spans="1:5" ht="15">
      <c r="A87" s="395" t="s">
        <v>963</v>
      </c>
      <c r="B87" s="248" t="s">
        <v>1380</v>
      </c>
      <c r="C87" s="396" t="s">
        <v>830</v>
      </c>
      <c r="D87" s="397">
        <v>140</v>
      </c>
      <c r="E87" s="426"/>
    </row>
    <row r="88" spans="1:5" ht="15">
      <c r="A88" s="395" t="s">
        <v>964</v>
      </c>
      <c r="B88" s="402" t="s">
        <v>1648</v>
      </c>
      <c r="C88" s="396" t="s">
        <v>830</v>
      </c>
      <c r="D88" s="397">
        <v>120</v>
      </c>
      <c r="E88" s="426"/>
    </row>
    <row r="89" spans="1:5" ht="15">
      <c r="A89" s="395" t="s">
        <v>1392</v>
      </c>
      <c r="B89" s="248" t="s">
        <v>1391</v>
      </c>
      <c r="C89" s="396" t="s">
        <v>830</v>
      </c>
      <c r="D89" s="397">
        <v>140</v>
      </c>
      <c r="E89" s="426"/>
    </row>
    <row r="90" spans="1:5" ht="15">
      <c r="A90" s="401" t="s">
        <v>1382</v>
      </c>
      <c r="B90" s="398" t="s">
        <v>1649</v>
      </c>
      <c r="C90" s="396" t="s">
        <v>830</v>
      </c>
      <c r="D90" s="397">
        <v>140</v>
      </c>
      <c r="E90" s="426"/>
    </row>
    <row r="91" spans="1:5" ht="15">
      <c r="A91" s="395" t="s">
        <v>1384</v>
      </c>
      <c r="B91" s="248" t="s">
        <v>1650</v>
      </c>
      <c r="C91" s="396" t="s">
        <v>830</v>
      </c>
      <c r="D91" s="397">
        <v>100</v>
      </c>
      <c r="E91" s="426"/>
    </row>
    <row r="92" spans="1:5" ht="15">
      <c r="A92" s="395" t="s">
        <v>1385</v>
      </c>
      <c r="B92" s="248" t="s">
        <v>199</v>
      </c>
      <c r="C92" s="396" t="s">
        <v>830</v>
      </c>
      <c r="D92" s="397">
        <v>140</v>
      </c>
      <c r="E92" s="426"/>
    </row>
    <row r="93" spans="1:5" ht="15">
      <c r="A93" s="629" t="s">
        <v>1699</v>
      </c>
      <c r="B93" s="629"/>
      <c r="C93" s="629"/>
      <c r="D93" s="629"/>
      <c r="E93" s="427"/>
    </row>
    <row r="94" spans="1:5" ht="15">
      <c r="A94" s="395" t="s">
        <v>970</v>
      </c>
      <c r="B94" s="248" t="s">
        <v>1386</v>
      </c>
      <c r="C94" s="396" t="s">
        <v>830</v>
      </c>
      <c r="D94" s="397">
        <v>160</v>
      </c>
      <c r="E94" s="426"/>
    </row>
    <row r="95" spans="1:5" ht="15">
      <c r="A95" s="395" t="str">
        <f>A94</f>
        <v>A11.02.002</v>
      </c>
      <c r="B95" s="248" t="s">
        <v>1651</v>
      </c>
      <c r="C95" s="396" t="s">
        <v>830</v>
      </c>
      <c r="D95" s="397">
        <v>260</v>
      </c>
      <c r="E95" s="426"/>
    </row>
    <row r="96" spans="1:5" ht="15">
      <c r="A96" s="631" t="s">
        <v>1700</v>
      </c>
      <c r="B96" s="631"/>
      <c r="C96" s="631"/>
      <c r="D96" s="631"/>
      <c r="E96" s="429"/>
    </row>
    <row r="97" spans="1:5" ht="15">
      <c r="A97" s="399" t="s">
        <v>1007</v>
      </c>
      <c r="B97" s="248" t="s">
        <v>1387</v>
      </c>
      <c r="C97" s="396" t="s">
        <v>832</v>
      </c>
      <c r="D97" s="397">
        <f>500+50</f>
        <v>550</v>
      </c>
      <c r="E97" s="426"/>
    </row>
    <row r="98" spans="1:5" ht="15">
      <c r="A98" s="630" t="s">
        <v>1701</v>
      </c>
      <c r="B98" s="632"/>
      <c r="C98" s="632"/>
      <c r="D98" s="632"/>
      <c r="E98" s="430"/>
    </row>
    <row r="99" spans="1:5" ht="15">
      <c r="A99" s="629" t="s">
        <v>929</v>
      </c>
      <c r="B99" s="629"/>
      <c r="C99" s="629"/>
      <c r="D99" s="629"/>
      <c r="E99" s="427"/>
    </row>
    <row r="100" spans="1:5" ht="15">
      <c r="A100" s="399" t="s">
        <v>1389</v>
      </c>
      <c r="B100" s="248" t="s">
        <v>1388</v>
      </c>
      <c r="C100" s="396" t="s">
        <v>830</v>
      </c>
      <c r="D100" s="397">
        <v>100</v>
      </c>
      <c r="E100" s="426"/>
    </row>
    <row r="101" spans="1:5" ht="15">
      <c r="A101" s="399" t="s">
        <v>944</v>
      </c>
      <c r="B101" s="248" t="s">
        <v>1390</v>
      </c>
      <c r="C101" s="396" t="s">
        <v>830</v>
      </c>
      <c r="D101" s="397">
        <v>80</v>
      </c>
      <c r="E101" s="426"/>
    </row>
    <row r="102" spans="1:5" ht="15">
      <c r="A102" s="438" t="s">
        <v>1688</v>
      </c>
      <c r="B102" s="439" t="s">
        <v>1687</v>
      </c>
      <c r="C102" s="396" t="str">
        <f>C101</f>
        <v>процедура</v>
      </c>
      <c r="D102" s="397">
        <v>300</v>
      </c>
      <c r="E102" s="426"/>
    </row>
    <row r="103" spans="1:5" ht="15">
      <c r="A103" s="629" t="s">
        <v>930</v>
      </c>
      <c r="B103" s="629"/>
      <c r="C103" s="629"/>
      <c r="D103" s="629"/>
      <c r="E103" s="427"/>
    </row>
    <row r="104" spans="1:5" ht="15">
      <c r="A104" s="406" t="s">
        <v>1495</v>
      </c>
      <c r="B104" s="248" t="s">
        <v>1652</v>
      </c>
      <c r="C104" s="396" t="s">
        <v>831</v>
      </c>
      <c r="D104" s="397">
        <v>150</v>
      </c>
      <c r="E104" s="426"/>
    </row>
    <row r="105" spans="1:5" ht="25.5">
      <c r="A105" s="406" t="s">
        <v>1497</v>
      </c>
      <c r="B105" s="409" t="s">
        <v>1496</v>
      </c>
      <c r="C105" s="396" t="s">
        <v>831</v>
      </c>
      <c r="D105" s="397">
        <v>350</v>
      </c>
      <c r="E105" s="426"/>
    </row>
    <row r="106" spans="1:5" ht="15">
      <c r="A106" s="399" t="s">
        <v>946</v>
      </c>
      <c r="B106" s="410" t="s">
        <v>1653</v>
      </c>
      <c r="C106" s="396" t="s">
        <v>831</v>
      </c>
      <c r="D106" s="397">
        <v>270</v>
      </c>
      <c r="E106" s="426"/>
    </row>
    <row r="107" spans="1:5" ht="15">
      <c r="A107" s="399" t="s">
        <v>1395</v>
      </c>
      <c r="B107" s="248" t="s">
        <v>1401</v>
      </c>
      <c r="C107" s="396" t="s">
        <v>831</v>
      </c>
      <c r="D107" s="397">
        <v>270</v>
      </c>
      <c r="E107" s="426"/>
    </row>
    <row r="108" spans="1:5" ht="15">
      <c r="A108" s="399" t="s">
        <v>1230</v>
      </c>
      <c r="B108" s="248" t="s">
        <v>1396</v>
      </c>
      <c r="C108" s="396" t="s">
        <v>831</v>
      </c>
      <c r="D108" s="397">
        <f>100+10</f>
        <v>110</v>
      </c>
      <c r="E108" s="426"/>
    </row>
    <row r="109" spans="1:5" ht="15">
      <c r="A109" s="399" t="s">
        <v>883</v>
      </c>
      <c r="B109" s="248" t="s">
        <v>1397</v>
      </c>
      <c r="C109" s="396" t="s">
        <v>831</v>
      </c>
      <c r="D109" s="397">
        <f>300+30</f>
        <v>330</v>
      </c>
      <c r="E109" s="426"/>
    </row>
    <row r="110" spans="1:5" ht="15">
      <c r="A110" s="411"/>
      <c r="B110" s="248" t="s">
        <v>920</v>
      </c>
      <c r="C110" s="396" t="s">
        <v>831</v>
      </c>
      <c r="D110" s="397">
        <f>3000+300</f>
        <v>3300</v>
      </c>
      <c r="E110" s="426"/>
    </row>
    <row r="111" spans="1:5" ht="30">
      <c r="A111" s="411"/>
      <c r="B111" s="248" t="s">
        <v>1067</v>
      </c>
      <c r="C111" s="396" t="s">
        <v>831</v>
      </c>
      <c r="D111" s="397">
        <v>870</v>
      </c>
      <c r="E111" s="426"/>
    </row>
    <row r="112" spans="1:5" ht="15.75">
      <c r="A112" s="411" t="s">
        <v>1337</v>
      </c>
      <c r="B112" s="412" t="s">
        <v>1336</v>
      </c>
      <c r="C112" s="396" t="str">
        <f>C111</f>
        <v>исследование</v>
      </c>
      <c r="D112" s="397">
        <f>400+40</f>
        <v>440</v>
      </c>
      <c r="E112" s="426"/>
    </row>
    <row r="113" spans="1:5" ht="15">
      <c r="A113" s="629" t="s">
        <v>931</v>
      </c>
      <c r="B113" s="629"/>
      <c r="C113" s="629"/>
      <c r="D113" s="629"/>
      <c r="E113" s="427"/>
    </row>
    <row r="114" spans="1:5" ht="15">
      <c r="A114" s="399" t="s">
        <v>949</v>
      </c>
      <c r="B114" s="410" t="s">
        <v>1398</v>
      </c>
      <c r="C114" s="396" t="s">
        <v>831</v>
      </c>
      <c r="D114" s="397">
        <v>450</v>
      </c>
      <c r="E114" s="426"/>
    </row>
    <row r="115" spans="1:5" ht="15.75">
      <c r="A115" s="399" t="s">
        <v>950</v>
      </c>
      <c r="B115" s="413" t="s">
        <v>1399</v>
      </c>
      <c r="C115" s="396" t="s">
        <v>831</v>
      </c>
      <c r="D115" s="397">
        <v>650</v>
      </c>
      <c r="E115" s="426"/>
    </row>
    <row r="116" spans="1:5" ht="15">
      <c r="A116" s="399" t="s">
        <v>951</v>
      </c>
      <c r="B116" s="248" t="s">
        <v>1654</v>
      </c>
      <c r="C116" s="396" t="s">
        <v>831</v>
      </c>
      <c r="D116" s="397">
        <v>450</v>
      </c>
      <c r="E116" s="426"/>
    </row>
    <row r="117" spans="1:5" ht="15">
      <c r="A117" s="399" t="s">
        <v>952</v>
      </c>
      <c r="B117" s="248" t="s">
        <v>1403</v>
      </c>
      <c r="C117" s="396" t="s">
        <v>831</v>
      </c>
      <c r="D117" s="397">
        <v>1000</v>
      </c>
      <c r="E117" s="426"/>
    </row>
    <row r="118" spans="1:5" ht="15">
      <c r="A118" s="399" t="s">
        <v>1335</v>
      </c>
      <c r="B118" s="269" t="s">
        <v>1402</v>
      </c>
      <c r="C118" s="396" t="str">
        <f>C117</f>
        <v>исследование</v>
      </c>
      <c r="D118" s="397">
        <v>600</v>
      </c>
      <c r="E118" s="426"/>
    </row>
    <row r="119" spans="1:5" ht="15">
      <c r="A119" s="629" t="s">
        <v>932</v>
      </c>
      <c r="B119" s="629"/>
      <c r="C119" s="629"/>
      <c r="D119" s="629"/>
      <c r="E119" s="427"/>
    </row>
    <row r="120" spans="1:5" ht="30">
      <c r="A120" s="383" t="s">
        <v>1603</v>
      </c>
      <c r="B120" s="287" t="s">
        <v>1655</v>
      </c>
      <c r="C120" s="396" t="s">
        <v>831</v>
      </c>
      <c r="D120" s="397">
        <v>1000</v>
      </c>
      <c r="E120" s="426"/>
    </row>
    <row r="121" spans="1:5" ht="30">
      <c r="A121" s="383" t="s">
        <v>1603</v>
      </c>
      <c r="B121" s="287" t="s">
        <v>1656</v>
      </c>
      <c r="C121" s="396" t="s">
        <v>831</v>
      </c>
      <c r="D121" s="397">
        <v>950</v>
      </c>
      <c r="E121" s="426"/>
    </row>
    <row r="122" spans="1:5" ht="15">
      <c r="A122" s="629" t="s">
        <v>933</v>
      </c>
      <c r="B122" s="633"/>
      <c r="C122" s="633"/>
      <c r="D122" s="633"/>
      <c r="E122" s="431"/>
    </row>
    <row r="123" spans="1:5" ht="15">
      <c r="A123" s="399" t="s">
        <v>1405</v>
      </c>
      <c r="B123" s="414" t="s">
        <v>1657</v>
      </c>
      <c r="C123" s="396" t="s">
        <v>832</v>
      </c>
      <c r="D123" s="397">
        <v>270</v>
      </c>
      <c r="E123" s="426"/>
    </row>
    <row r="124" spans="1:5" ht="30">
      <c r="A124" s="399" t="s">
        <v>954</v>
      </c>
      <c r="B124" s="248" t="s">
        <v>1658</v>
      </c>
      <c r="C124" s="396" t="s">
        <v>832</v>
      </c>
      <c r="D124" s="397">
        <v>270</v>
      </c>
      <c r="E124" s="426"/>
    </row>
    <row r="125" spans="1:5" ht="15">
      <c r="A125" s="399" t="s">
        <v>955</v>
      </c>
      <c r="B125" s="248" t="s">
        <v>1407</v>
      </c>
      <c r="C125" s="396" t="s">
        <v>832</v>
      </c>
      <c r="D125" s="397">
        <v>270</v>
      </c>
      <c r="E125" s="426"/>
    </row>
    <row r="126" spans="1:5" ht="15">
      <c r="A126" s="399" t="s">
        <v>1410</v>
      </c>
      <c r="B126" s="248" t="s">
        <v>1409</v>
      </c>
      <c r="C126" s="396" t="s">
        <v>832</v>
      </c>
      <c r="D126" s="397">
        <v>650</v>
      </c>
      <c r="E126" s="426"/>
    </row>
    <row r="127" spans="1:5" ht="15">
      <c r="A127" s="399" t="s">
        <v>1069</v>
      </c>
      <c r="B127" s="248" t="s">
        <v>1659</v>
      </c>
      <c r="C127" s="396" t="str">
        <f>C126</f>
        <v> исследование</v>
      </c>
      <c r="D127" s="397">
        <v>1950</v>
      </c>
      <c r="E127" s="426"/>
    </row>
    <row r="128" spans="1:5" ht="15">
      <c r="A128" s="629" t="s">
        <v>934</v>
      </c>
      <c r="B128" s="629"/>
      <c r="C128" s="629"/>
      <c r="D128" s="629"/>
      <c r="E128" s="427"/>
    </row>
    <row r="129" spans="1:5" ht="15">
      <c r="A129" s="406" t="s">
        <v>1212</v>
      </c>
      <c r="B129" s="402" t="s">
        <v>892</v>
      </c>
      <c r="C129" s="406" t="s">
        <v>1200</v>
      </c>
      <c r="D129" s="397">
        <v>140</v>
      </c>
      <c r="E129" s="426"/>
    </row>
    <row r="130" spans="1:5" ht="15">
      <c r="A130" s="406" t="s">
        <v>1213</v>
      </c>
      <c r="B130" s="402" t="s">
        <v>1206</v>
      </c>
      <c r="C130" s="406" t="s">
        <v>1200</v>
      </c>
      <c r="D130" s="397">
        <v>140</v>
      </c>
      <c r="E130" s="426"/>
    </row>
    <row r="131" spans="1:5" ht="15">
      <c r="A131" s="406" t="s">
        <v>1214</v>
      </c>
      <c r="B131" s="402" t="s">
        <v>1207</v>
      </c>
      <c r="C131" s="406" t="s">
        <v>1200</v>
      </c>
      <c r="D131" s="397">
        <v>140</v>
      </c>
      <c r="E131" s="426"/>
    </row>
    <row r="132" spans="1:5" ht="15">
      <c r="A132" s="406" t="s">
        <v>1215</v>
      </c>
      <c r="B132" s="402" t="s">
        <v>1208</v>
      </c>
      <c r="C132" s="406" t="s">
        <v>1200</v>
      </c>
      <c r="D132" s="397">
        <v>140</v>
      </c>
      <c r="E132" s="426"/>
    </row>
    <row r="133" spans="1:5" ht="15">
      <c r="A133" s="406" t="s">
        <v>1204</v>
      </c>
      <c r="B133" s="402" t="s">
        <v>1412</v>
      </c>
      <c r="C133" s="406" t="s">
        <v>1200</v>
      </c>
      <c r="D133" s="397">
        <v>140</v>
      </c>
      <c r="E133" s="426"/>
    </row>
    <row r="134" spans="1:5" ht="15">
      <c r="A134" s="406" t="s">
        <v>1205</v>
      </c>
      <c r="B134" s="402" t="s">
        <v>1413</v>
      </c>
      <c r="C134" s="406" t="s">
        <v>1200</v>
      </c>
      <c r="D134" s="397">
        <v>140</v>
      </c>
      <c r="E134" s="426"/>
    </row>
    <row r="135" spans="1:5" ht="15">
      <c r="A135" s="406" t="s">
        <v>1216</v>
      </c>
      <c r="B135" s="402" t="s">
        <v>889</v>
      </c>
      <c r="C135" s="406" t="s">
        <v>1200</v>
      </c>
      <c r="D135" s="397">
        <v>140</v>
      </c>
      <c r="E135" s="426"/>
    </row>
    <row r="136" spans="1:5" ht="15">
      <c r="A136" s="406" t="s">
        <v>1217</v>
      </c>
      <c r="B136" s="402" t="s">
        <v>1209</v>
      </c>
      <c r="C136" s="406" t="s">
        <v>1200</v>
      </c>
      <c r="D136" s="397">
        <v>140</v>
      </c>
      <c r="E136" s="426"/>
    </row>
    <row r="137" spans="1:5" ht="15">
      <c r="A137" s="406" t="s">
        <v>1218</v>
      </c>
      <c r="B137" s="402" t="s">
        <v>1210</v>
      </c>
      <c r="C137" s="406" t="s">
        <v>1200</v>
      </c>
      <c r="D137" s="397">
        <v>140</v>
      </c>
      <c r="E137" s="426"/>
    </row>
    <row r="138" spans="1:5" ht="15">
      <c r="A138" s="406" t="s">
        <v>1201</v>
      </c>
      <c r="B138" s="402" t="s">
        <v>1199</v>
      </c>
      <c r="C138" s="406" t="s">
        <v>1200</v>
      </c>
      <c r="D138" s="397">
        <v>140</v>
      </c>
      <c r="E138" s="426"/>
    </row>
    <row r="139" spans="1:5" ht="15">
      <c r="A139" s="406" t="s">
        <v>1219</v>
      </c>
      <c r="B139" s="402" t="s">
        <v>1211</v>
      </c>
      <c r="C139" s="406" t="s">
        <v>1200</v>
      </c>
      <c r="D139" s="397">
        <v>140</v>
      </c>
      <c r="E139" s="426"/>
    </row>
    <row r="140" spans="1:5" ht="15">
      <c r="A140" s="629" t="s">
        <v>935</v>
      </c>
      <c r="B140" s="629"/>
      <c r="C140" s="629"/>
      <c r="D140" s="629"/>
      <c r="E140" s="427"/>
    </row>
    <row r="141" spans="1:5" ht="15">
      <c r="A141" s="395" t="s">
        <v>877</v>
      </c>
      <c r="B141" s="248" t="s">
        <v>1414</v>
      </c>
      <c r="C141" s="396" t="s">
        <v>832</v>
      </c>
      <c r="D141" s="397">
        <v>220</v>
      </c>
      <c r="E141" s="426"/>
    </row>
    <row r="142" spans="1:5" ht="15">
      <c r="A142" s="629" t="s">
        <v>936</v>
      </c>
      <c r="B142" s="629"/>
      <c r="C142" s="629"/>
      <c r="D142" s="629"/>
      <c r="E142" s="427"/>
    </row>
    <row r="143" spans="1:5" ht="15">
      <c r="A143" s="395" t="s">
        <v>1417</v>
      </c>
      <c r="B143" s="248" t="s">
        <v>1660</v>
      </c>
      <c r="C143" s="396" t="s">
        <v>832</v>
      </c>
      <c r="D143" s="397">
        <v>330</v>
      </c>
      <c r="E143" s="426"/>
    </row>
    <row r="144" spans="1:5" ht="15">
      <c r="A144" s="395" t="s">
        <v>977</v>
      </c>
      <c r="B144" s="248" t="s">
        <v>1415</v>
      </c>
      <c r="C144" s="396" t="s">
        <v>832</v>
      </c>
      <c r="D144" s="397">
        <v>440</v>
      </c>
      <c r="E144" s="426"/>
    </row>
    <row r="145" spans="1:5" ht="15">
      <c r="A145" s="629" t="s">
        <v>937</v>
      </c>
      <c r="B145" s="629"/>
      <c r="C145" s="629"/>
      <c r="D145" s="629"/>
      <c r="E145" s="427"/>
    </row>
    <row r="146" spans="1:5" ht="15">
      <c r="A146" s="395" t="s">
        <v>1010</v>
      </c>
      <c r="B146" s="248" t="s">
        <v>545</v>
      </c>
      <c r="C146" s="396" t="s">
        <v>832</v>
      </c>
      <c r="D146" s="397">
        <v>550</v>
      </c>
      <c r="E146" s="426"/>
    </row>
    <row r="147" spans="1:5" ht="15">
      <c r="A147" s="395" t="s">
        <v>1010</v>
      </c>
      <c r="B147" s="248" t="s">
        <v>1661</v>
      </c>
      <c r="C147" s="396" t="s">
        <v>832</v>
      </c>
      <c r="D147" s="397">
        <v>550</v>
      </c>
      <c r="E147" s="426"/>
    </row>
    <row r="148" spans="1:5" ht="15">
      <c r="A148" s="395" t="s">
        <v>1010</v>
      </c>
      <c r="B148" s="248" t="s">
        <v>1662</v>
      </c>
      <c r="C148" s="396" t="s">
        <v>832</v>
      </c>
      <c r="D148" s="397">
        <v>800</v>
      </c>
      <c r="E148" s="426"/>
    </row>
    <row r="149" spans="1:5" ht="15">
      <c r="A149" s="629" t="s">
        <v>938</v>
      </c>
      <c r="B149" s="629"/>
      <c r="C149" s="629"/>
      <c r="D149" s="629"/>
      <c r="E149" s="427"/>
    </row>
    <row r="150" spans="1:5" ht="30">
      <c r="A150" s="395" t="s">
        <v>1418</v>
      </c>
      <c r="B150" s="248" t="s">
        <v>1419</v>
      </c>
      <c r="C150" s="396" t="s">
        <v>832</v>
      </c>
      <c r="D150" s="397">
        <v>140</v>
      </c>
      <c r="E150" s="426"/>
    </row>
    <row r="151" spans="1:5" ht="30">
      <c r="A151" s="395" t="s">
        <v>980</v>
      </c>
      <c r="B151" s="248" t="s">
        <v>1663</v>
      </c>
      <c r="C151" s="396" t="s">
        <v>832</v>
      </c>
      <c r="D151" s="397">
        <v>250</v>
      </c>
      <c r="E151" s="426"/>
    </row>
    <row r="152" spans="1:5" ht="30">
      <c r="A152" s="395" t="s">
        <v>980</v>
      </c>
      <c r="B152" s="165" t="s">
        <v>1421</v>
      </c>
      <c r="C152" s="396" t="s">
        <v>832</v>
      </c>
      <c r="D152" s="397">
        <v>250</v>
      </c>
      <c r="E152" s="426"/>
    </row>
    <row r="153" spans="1:5" ht="30">
      <c r="A153" s="395" t="s">
        <v>1425</v>
      </c>
      <c r="B153" s="165" t="s">
        <v>1422</v>
      </c>
      <c r="C153" s="396" t="s">
        <v>832</v>
      </c>
      <c r="D153" s="397">
        <v>200</v>
      </c>
      <c r="E153" s="426"/>
    </row>
    <row r="154" spans="1:5" ht="30">
      <c r="A154" s="373" t="s">
        <v>1424</v>
      </c>
      <c r="B154" s="374" t="s">
        <v>1423</v>
      </c>
      <c r="C154" s="396" t="s">
        <v>832</v>
      </c>
      <c r="D154" s="397">
        <v>200</v>
      </c>
      <c r="E154" s="426"/>
    </row>
    <row r="155" spans="1:5" ht="15">
      <c r="A155" s="415" t="s">
        <v>1426</v>
      </c>
      <c r="B155" s="165" t="s">
        <v>1429</v>
      </c>
      <c r="C155" s="396" t="s">
        <v>832</v>
      </c>
      <c r="D155" s="397">
        <v>280</v>
      </c>
      <c r="E155" s="426"/>
    </row>
    <row r="156" spans="1:5" ht="15">
      <c r="A156" s="415" t="s">
        <v>1427</v>
      </c>
      <c r="B156" s="165" t="s">
        <v>1664</v>
      </c>
      <c r="C156" s="396" t="s">
        <v>832</v>
      </c>
      <c r="D156" s="397">
        <v>280</v>
      </c>
      <c r="E156" s="426"/>
    </row>
    <row r="157" spans="1:5" ht="16.5">
      <c r="A157" s="373" t="s">
        <v>1430</v>
      </c>
      <c r="B157" s="377" t="s">
        <v>1431</v>
      </c>
      <c r="C157" s="396" t="s">
        <v>832</v>
      </c>
      <c r="D157" s="397">
        <f>300+30</f>
        <v>330</v>
      </c>
      <c r="E157" s="426"/>
    </row>
    <row r="158" spans="1:5" ht="15">
      <c r="A158" s="373" t="s">
        <v>1432</v>
      </c>
      <c r="B158" s="374" t="s">
        <v>1433</v>
      </c>
      <c r="C158" s="396" t="s">
        <v>832</v>
      </c>
      <c r="D158" s="397">
        <f>300+30</f>
        <v>330</v>
      </c>
      <c r="E158" s="426"/>
    </row>
    <row r="159" spans="1:5" ht="15">
      <c r="A159" s="629" t="s">
        <v>1134</v>
      </c>
      <c r="B159" s="629"/>
      <c r="C159" s="629"/>
      <c r="D159" s="629"/>
      <c r="E159" s="427"/>
    </row>
    <row r="160" spans="1:5" ht="30">
      <c r="A160" s="395" t="s">
        <v>1137</v>
      </c>
      <c r="B160" s="247" t="s">
        <v>1665</v>
      </c>
      <c r="C160" s="396" t="s">
        <v>832</v>
      </c>
      <c r="D160" s="397">
        <f>700+70</f>
        <v>770</v>
      </c>
      <c r="E160" s="426"/>
    </row>
    <row r="161" spans="1:5" ht="30">
      <c r="A161" s="395" t="s">
        <v>1137</v>
      </c>
      <c r="B161" s="247" t="s">
        <v>1666</v>
      </c>
      <c r="C161" s="396" t="s">
        <v>832</v>
      </c>
      <c r="D161" s="397">
        <v>2100</v>
      </c>
      <c r="E161" s="426"/>
    </row>
    <row r="162" spans="1:5" ht="15">
      <c r="A162" s="629" t="s">
        <v>939</v>
      </c>
      <c r="B162" s="629"/>
      <c r="C162" s="629"/>
      <c r="D162" s="629"/>
      <c r="E162" s="427"/>
    </row>
    <row r="163" spans="1:5" ht="27">
      <c r="A163" s="395" t="s">
        <v>1435</v>
      </c>
      <c r="B163" s="416" t="s">
        <v>1436</v>
      </c>
      <c r="C163" s="396" t="s">
        <v>832</v>
      </c>
      <c r="D163" s="397">
        <f>300+30</f>
        <v>330</v>
      </c>
      <c r="E163" s="426"/>
    </row>
    <row r="164" spans="1:5" ht="27">
      <c r="A164" s="395" t="s">
        <v>1438</v>
      </c>
      <c r="B164" s="417" t="s">
        <v>1437</v>
      </c>
      <c r="C164" s="396" t="s">
        <v>832</v>
      </c>
      <c r="D164" s="397">
        <f>200+20</f>
        <v>220</v>
      </c>
      <c r="E164" s="426"/>
    </row>
    <row r="165" spans="1:5" ht="27">
      <c r="A165" s="395" t="s">
        <v>1440</v>
      </c>
      <c r="B165" s="418" t="s">
        <v>1439</v>
      </c>
      <c r="C165" s="396" t="s">
        <v>832</v>
      </c>
      <c r="D165" s="397">
        <v>380</v>
      </c>
      <c r="E165" s="426"/>
    </row>
    <row r="166" spans="1:5" ht="15">
      <c r="A166" s="395" t="s">
        <v>1442</v>
      </c>
      <c r="B166" s="418" t="s">
        <v>1441</v>
      </c>
      <c r="C166" s="396" t="s">
        <v>832</v>
      </c>
      <c r="D166" s="397">
        <v>270</v>
      </c>
      <c r="E166" s="426"/>
    </row>
    <row r="167" spans="1:5" ht="15.75">
      <c r="A167" s="378" t="s">
        <v>1444</v>
      </c>
      <c r="B167" s="418" t="s">
        <v>1443</v>
      </c>
      <c r="C167" s="396" t="s">
        <v>832</v>
      </c>
      <c r="D167" s="397">
        <f>300+30</f>
        <v>330</v>
      </c>
      <c r="E167" s="426"/>
    </row>
    <row r="168" spans="1:5" ht="15.75">
      <c r="A168" s="378" t="s">
        <v>1446</v>
      </c>
      <c r="B168" s="418" t="s">
        <v>1445</v>
      </c>
      <c r="C168" s="396" t="s">
        <v>832</v>
      </c>
      <c r="D168" s="397">
        <v>380</v>
      </c>
      <c r="E168" s="426"/>
    </row>
    <row r="169" spans="1:5" ht="15.75">
      <c r="A169" s="378" t="s">
        <v>1448</v>
      </c>
      <c r="B169" s="418" t="s">
        <v>1447</v>
      </c>
      <c r="C169" s="396" t="s">
        <v>832</v>
      </c>
      <c r="D169" s="397">
        <f>200+20</f>
        <v>220</v>
      </c>
      <c r="E169" s="426"/>
    </row>
    <row r="170" spans="1:5" ht="27">
      <c r="A170" s="378" t="s">
        <v>1450</v>
      </c>
      <c r="B170" s="419" t="s">
        <v>1449</v>
      </c>
      <c r="C170" s="396" t="s">
        <v>832</v>
      </c>
      <c r="D170" s="397">
        <v>290</v>
      </c>
      <c r="E170" s="426"/>
    </row>
    <row r="171" spans="1:5" ht="15.75">
      <c r="A171" s="378" t="s">
        <v>1452</v>
      </c>
      <c r="B171" s="419" t="s">
        <v>1451</v>
      </c>
      <c r="C171" s="396" t="s">
        <v>832</v>
      </c>
      <c r="D171" s="397">
        <f>300+30</f>
        <v>330</v>
      </c>
      <c r="E171" s="426"/>
    </row>
    <row r="172" spans="1:5" ht="15.75">
      <c r="A172" s="378" t="s">
        <v>1454</v>
      </c>
      <c r="B172" s="419" t="s">
        <v>1453</v>
      </c>
      <c r="C172" s="396" t="s">
        <v>832</v>
      </c>
      <c r="D172" s="397">
        <v>270</v>
      </c>
      <c r="E172" s="426"/>
    </row>
    <row r="173" spans="1:5" ht="15">
      <c r="A173" s="629" t="s">
        <v>940</v>
      </c>
      <c r="B173" s="629"/>
      <c r="C173" s="629"/>
      <c r="D173" s="629"/>
      <c r="E173" s="427"/>
    </row>
    <row r="174" spans="1:5" ht="31.5">
      <c r="A174" s="420" t="s">
        <v>1455</v>
      </c>
      <c r="B174" s="379" t="s">
        <v>1667</v>
      </c>
      <c r="C174" s="396" t="s">
        <v>832</v>
      </c>
      <c r="D174" s="397">
        <f>200+20</f>
        <v>220</v>
      </c>
      <c r="E174" s="426"/>
    </row>
    <row r="175" spans="1:5" ht="15.75">
      <c r="A175" s="395" t="s">
        <v>988</v>
      </c>
      <c r="B175" s="381" t="s">
        <v>1668</v>
      </c>
      <c r="C175" s="396" t="s">
        <v>832</v>
      </c>
      <c r="D175" s="397">
        <v>340</v>
      </c>
      <c r="E175" s="426"/>
    </row>
    <row r="176" spans="1:5" ht="31.5">
      <c r="A176" s="395" t="s">
        <v>989</v>
      </c>
      <c r="B176" s="381" t="s">
        <v>1669</v>
      </c>
      <c r="C176" s="396" t="s">
        <v>832</v>
      </c>
      <c r="D176" s="397">
        <v>340</v>
      </c>
      <c r="E176" s="426"/>
    </row>
    <row r="177" spans="1:5" ht="15.75">
      <c r="A177" s="395" t="s">
        <v>990</v>
      </c>
      <c r="B177" s="381" t="s">
        <v>1459</v>
      </c>
      <c r="C177" s="396" t="s">
        <v>832</v>
      </c>
      <c r="D177" s="397">
        <v>350</v>
      </c>
      <c r="E177" s="426"/>
    </row>
    <row r="178" spans="1:5" ht="31.5">
      <c r="A178" s="395" t="s">
        <v>991</v>
      </c>
      <c r="B178" s="379" t="s">
        <v>1670</v>
      </c>
      <c r="C178" s="396" t="s">
        <v>832</v>
      </c>
      <c r="D178" s="397">
        <v>380</v>
      </c>
      <c r="E178" s="426"/>
    </row>
    <row r="179" spans="1:5" ht="31.5">
      <c r="A179" s="395" t="s">
        <v>991</v>
      </c>
      <c r="B179" s="379" t="s">
        <v>1460</v>
      </c>
      <c r="C179" s="396" t="s">
        <v>832</v>
      </c>
      <c r="D179" s="397">
        <f>400+40</f>
        <v>440</v>
      </c>
      <c r="E179" s="426"/>
    </row>
    <row r="180" spans="1:5" ht="31.5">
      <c r="A180" s="395" t="s">
        <v>992</v>
      </c>
      <c r="B180" s="379" t="s">
        <v>1461</v>
      </c>
      <c r="C180" s="396" t="s">
        <v>832</v>
      </c>
      <c r="D180" s="397">
        <v>310</v>
      </c>
      <c r="E180" s="426"/>
    </row>
    <row r="181" spans="1:5" ht="15.75">
      <c r="A181" s="395" t="s">
        <v>993</v>
      </c>
      <c r="B181" s="381" t="s">
        <v>1462</v>
      </c>
      <c r="C181" s="396" t="s">
        <v>832</v>
      </c>
      <c r="D181" s="397">
        <v>310</v>
      </c>
      <c r="E181" s="426"/>
    </row>
    <row r="182" spans="1:5" ht="31.5">
      <c r="A182" s="395" t="s">
        <v>992</v>
      </c>
      <c r="B182" s="381" t="s">
        <v>1671</v>
      </c>
      <c r="C182" s="396" t="s">
        <v>832</v>
      </c>
      <c r="D182" s="397">
        <v>270</v>
      </c>
      <c r="E182" s="426"/>
    </row>
    <row r="183" spans="1:5" ht="15.75">
      <c r="A183" s="395" t="s">
        <v>994</v>
      </c>
      <c r="B183" s="381" t="s">
        <v>1464</v>
      </c>
      <c r="C183" s="396" t="s">
        <v>832</v>
      </c>
      <c r="D183" s="397">
        <v>310</v>
      </c>
      <c r="E183" s="426"/>
    </row>
    <row r="184" spans="1:5" ht="15.75">
      <c r="A184" s="395" t="s">
        <v>995</v>
      </c>
      <c r="B184" s="381" t="s">
        <v>1672</v>
      </c>
      <c r="C184" s="396" t="s">
        <v>832</v>
      </c>
      <c r="D184" s="397">
        <v>380</v>
      </c>
      <c r="E184" s="426"/>
    </row>
    <row r="185" spans="1:5" ht="15.75">
      <c r="A185" s="378" t="s">
        <v>1467</v>
      </c>
      <c r="B185" s="381" t="s">
        <v>1466</v>
      </c>
      <c r="C185" s="396" t="s">
        <v>832</v>
      </c>
      <c r="D185" s="397">
        <f>400+40</f>
        <v>440</v>
      </c>
      <c r="E185" s="426"/>
    </row>
    <row r="186" spans="1:5" ht="15.75">
      <c r="A186" s="378" t="s">
        <v>1469</v>
      </c>
      <c r="B186" s="381" t="s">
        <v>1468</v>
      </c>
      <c r="C186" s="396" t="s">
        <v>832</v>
      </c>
      <c r="D186" s="397">
        <f>400+40</f>
        <v>440</v>
      </c>
      <c r="E186" s="426"/>
    </row>
    <row r="187" spans="1:5" ht="15.75">
      <c r="A187" s="378" t="s">
        <v>1471</v>
      </c>
      <c r="B187" s="381" t="s">
        <v>1470</v>
      </c>
      <c r="C187" s="396" t="s">
        <v>832</v>
      </c>
      <c r="D187" s="397">
        <f>400+40</f>
        <v>440</v>
      </c>
      <c r="E187" s="426"/>
    </row>
    <row r="188" spans="1:5" ht="15.75">
      <c r="A188" s="378" t="s">
        <v>1473</v>
      </c>
      <c r="B188" s="381" t="s">
        <v>1673</v>
      </c>
      <c r="C188" s="396" t="s">
        <v>832</v>
      </c>
      <c r="D188" s="397">
        <f>400+40</f>
        <v>440</v>
      </c>
      <c r="E188" s="426"/>
    </row>
    <row r="189" spans="1:5" ht="15.75">
      <c r="A189" s="378" t="s">
        <v>1475</v>
      </c>
      <c r="B189" s="381" t="s">
        <v>1474</v>
      </c>
      <c r="C189" s="396" t="s">
        <v>832</v>
      </c>
      <c r="D189" s="397">
        <f>300+30</f>
        <v>330</v>
      </c>
      <c r="E189" s="426"/>
    </row>
    <row r="190" spans="1:5" ht="15.75">
      <c r="A190" s="395" t="s">
        <v>1189</v>
      </c>
      <c r="B190" s="381" t="s">
        <v>1478</v>
      </c>
      <c r="C190" s="396" t="s">
        <v>832</v>
      </c>
      <c r="D190" s="397">
        <f>400+40</f>
        <v>440</v>
      </c>
      <c r="E190" s="426"/>
    </row>
    <row r="191" spans="1:5" ht="15.75">
      <c r="A191" s="378" t="s">
        <v>1477</v>
      </c>
      <c r="B191" s="381" t="s">
        <v>1476</v>
      </c>
      <c r="C191" s="396" t="s">
        <v>832</v>
      </c>
      <c r="D191" s="397">
        <f>400+40</f>
        <v>440</v>
      </c>
      <c r="E191" s="426"/>
    </row>
    <row r="192" spans="1:5" ht="15.75">
      <c r="A192" s="395" t="s">
        <v>1001</v>
      </c>
      <c r="B192" s="381" t="s">
        <v>1674</v>
      </c>
      <c r="C192" s="396" t="s">
        <v>832</v>
      </c>
      <c r="D192" s="397">
        <f>400+40</f>
        <v>440</v>
      </c>
      <c r="E192" s="426"/>
    </row>
    <row r="193" spans="1:5" ht="31.5">
      <c r="A193" s="395" t="s">
        <v>976</v>
      </c>
      <c r="B193" s="381" t="s">
        <v>1480</v>
      </c>
      <c r="C193" s="396" t="s">
        <v>832</v>
      </c>
      <c r="D193" s="397">
        <f>300+30</f>
        <v>330</v>
      </c>
      <c r="E193" s="426"/>
    </row>
    <row r="194" spans="1:5" ht="15.75">
      <c r="A194" s="378" t="s">
        <v>1482</v>
      </c>
      <c r="B194" s="381" t="s">
        <v>1675</v>
      </c>
      <c r="C194" s="396" t="s">
        <v>832</v>
      </c>
      <c r="D194" s="397">
        <v>1400</v>
      </c>
      <c r="E194" s="426"/>
    </row>
    <row r="195" spans="1:5" ht="15">
      <c r="A195" s="630" t="str">
        <f>'[2]доп.прайс'!A14</f>
        <v>Бактериологические исследования материала из мочеполовых органов</v>
      </c>
      <c r="B195" s="632"/>
      <c r="C195" s="632"/>
      <c r="D195" s="632"/>
      <c r="E195" s="430"/>
    </row>
    <row r="196" spans="1:5" ht="47.25">
      <c r="A196" s="395" t="str">
        <f>'[2]доп.прайс'!A16</f>
        <v>А 26.20.006</v>
      </c>
      <c r="B196" s="381" t="s">
        <v>1676</v>
      </c>
      <c r="C196" s="396" t="str">
        <f>'[2]доп.прайс'!C16</f>
        <v>исследование</v>
      </c>
      <c r="D196" s="397">
        <f>300+30</f>
        <v>330</v>
      </c>
      <c r="E196" s="426"/>
    </row>
    <row r="197" spans="1:5" ht="31.5">
      <c r="A197" s="378" t="s">
        <v>1487</v>
      </c>
      <c r="B197" s="379" t="s">
        <v>1677</v>
      </c>
      <c r="C197" s="396" t="str">
        <f>C196</f>
        <v>исследование</v>
      </c>
      <c r="D197" s="397">
        <v>330</v>
      </c>
      <c r="E197" s="426"/>
    </row>
    <row r="198" spans="1:5" ht="47.25">
      <c r="A198" s="378" t="s">
        <v>1485</v>
      </c>
      <c r="B198" s="379" t="s">
        <v>1678</v>
      </c>
      <c r="C198" s="396" t="str">
        <f>C197</f>
        <v>исследование</v>
      </c>
      <c r="D198" s="397">
        <v>330</v>
      </c>
      <c r="E198" s="426"/>
    </row>
    <row r="199" spans="1:5" ht="15">
      <c r="A199" s="630" t="s">
        <v>1702</v>
      </c>
      <c r="B199" s="630"/>
      <c r="C199" s="630"/>
      <c r="D199" s="630"/>
      <c r="E199" s="428"/>
    </row>
    <row r="200" spans="1:5" ht="15.75">
      <c r="A200" s="399" t="s">
        <v>1004</v>
      </c>
      <c r="B200" s="381" t="s">
        <v>1490</v>
      </c>
      <c r="C200" s="399" t="s">
        <v>1005</v>
      </c>
      <c r="D200" s="397">
        <f>1000+100</f>
        <v>1100</v>
      </c>
      <c r="E200" s="426"/>
    </row>
    <row r="201" spans="1:5" ht="31.5">
      <c r="A201" s="378" t="s">
        <v>1492</v>
      </c>
      <c r="B201" s="379" t="s">
        <v>1491</v>
      </c>
      <c r="C201" s="399" t="s">
        <v>811</v>
      </c>
      <c r="D201" s="397">
        <v>220</v>
      </c>
      <c r="E201" s="426"/>
    </row>
    <row r="202" spans="1:5" ht="38.25">
      <c r="A202" s="378" t="s">
        <v>1492</v>
      </c>
      <c r="B202" s="379" t="s">
        <v>1491</v>
      </c>
      <c r="C202" s="421" t="s">
        <v>1035</v>
      </c>
      <c r="D202" s="397">
        <f>1500+150</f>
        <v>1650</v>
      </c>
      <c r="E202" s="426"/>
    </row>
    <row r="203" spans="1:5" ht="15">
      <c r="A203" s="629" t="s">
        <v>1703</v>
      </c>
      <c r="B203" s="632"/>
      <c r="C203" s="632"/>
      <c r="D203" s="632"/>
      <c r="E203" s="430"/>
    </row>
    <row r="204" spans="1:5" ht="31.5">
      <c r="A204" s="378" t="s">
        <v>1493</v>
      </c>
      <c r="B204" s="379" t="s">
        <v>1494</v>
      </c>
      <c r="C204" s="396" t="str">
        <f>C198</f>
        <v>исследование</v>
      </c>
      <c r="D204" s="397">
        <f>1300+130</f>
        <v>1430</v>
      </c>
      <c r="E204" s="426"/>
    </row>
    <row r="205" spans="1:5" ht="15">
      <c r="A205" s="538" t="s">
        <v>1704</v>
      </c>
      <c r="B205" s="628"/>
      <c r="C205" s="628"/>
      <c r="D205" s="628"/>
      <c r="E205" s="432"/>
    </row>
    <row r="206" spans="1:4" ht="15">
      <c r="A206" s="129" t="s">
        <v>1679</v>
      </c>
      <c r="B206" s="230" t="s">
        <v>1680</v>
      </c>
      <c r="C206" s="422" t="str">
        <f>C204</f>
        <v>исследование</v>
      </c>
      <c r="D206" s="129">
        <v>12500</v>
      </c>
    </row>
  </sheetData>
  <sheetProtection/>
  <mergeCells count="38">
    <mergeCell ref="A199:D199"/>
    <mergeCell ref="A203:D203"/>
    <mergeCell ref="A145:D145"/>
    <mergeCell ref="A149:D149"/>
    <mergeCell ref="A159:D159"/>
    <mergeCell ref="A162:D162"/>
    <mergeCell ref="A119:D119"/>
    <mergeCell ref="A122:D122"/>
    <mergeCell ref="A195:D195"/>
    <mergeCell ref="A128:D128"/>
    <mergeCell ref="A140:D140"/>
    <mergeCell ref="A142:D142"/>
    <mergeCell ref="A72:D72"/>
    <mergeCell ref="A78:D78"/>
    <mergeCell ref="A80:D80"/>
    <mergeCell ref="A93:D93"/>
    <mergeCell ref="A96:D96"/>
    <mergeCell ref="A173:D173"/>
    <mergeCell ref="A98:D98"/>
    <mergeCell ref="A99:D99"/>
    <mergeCell ref="A103:D103"/>
    <mergeCell ref="A113:D113"/>
    <mergeCell ref="A51:D51"/>
    <mergeCell ref="A57:D57"/>
    <mergeCell ref="A60:D60"/>
    <mergeCell ref="A62:D62"/>
    <mergeCell ref="A66:D66"/>
    <mergeCell ref="A70:D70"/>
    <mergeCell ref="A205:D205"/>
    <mergeCell ref="C2:D2"/>
    <mergeCell ref="C3:D3"/>
    <mergeCell ref="C5:D5"/>
    <mergeCell ref="C6:D6"/>
    <mergeCell ref="A9:D9"/>
    <mergeCell ref="A10:D10"/>
    <mergeCell ref="A11:D11"/>
    <mergeCell ref="A15:D15"/>
    <mergeCell ref="A29:D29"/>
  </mergeCells>
  <printOptions/>
  <pageMargins left="0.7086614173228347" right="0.7086614173228347" top="0.7480314960629921" bottom="0.7480314960629921" header="0.31496062992125984" footer="0.31496062992125984"/>
  <pageSetup orientation="portrait" paperSize="9" scale="65" r:id="rId1"/>
</worksheet>
</file>

<file path=xl/worksheets/sheet16.xml><?xml version="1.0" encoding="utf-8"?>
<worksheet xmlns="http://schemas.openxmlformats.org/spreadsheetml/2006/main" xmlns:r="http://schemas.openxmlformats.org/officeDocument/2006/relationships">
  <dimension ref="A1:I213"/>
  <sheetViews>
    <sheetView zoomScalePageLayoutView="0" workbookViewId="0" topLeftCell="A1">
      <selection activeCell="C13" sqref="C13"/>
    </sheetView>
  </sheetViews>
  <sheetFormatPr defaultColWidth="9.00390625" defaultRowHeight="12.75"/>
  <cols>
    <col min="1" max="1" width="0.6171875" style="340" customWidth="1"/>
    <col min="2" max="2" width="16.00390625" style="345" customWidth="1"/>
    <col min="3" max="3" width="71.00390625" style="340" customWidth="1"/>
    <col min="4" max="4" width="8.625" style="345" hidden="1" customWidth="1"/>
    <col min="5" max="5" width="9.125" style="345" hidden="1" customWidth="1"/>
    <col min="6" max="6" width="7.375" style="345" hidden="1" customWidth="1"/>
    <col min="7" max="7" width="17.375" style="345" customWidth="1"/>
    <col min="8" max="8" width="16.25390625" style="345" customWidth="1"/>
    <col min="9" max="9" width="16.25390625" style="457" customWidth="1"/>
    <col min="10" max="16384" width="9.125" style="340" customWidth="1"/>
  </cols>
  <sheetData>
    <row r="1" spans="7:9" ht="15.75">
      <c r="G1" s="547" t="s">
        <v>851</v>
      </c>
      <c r="H1" s="641"/>
      <c r="I1" s="447"/>
    </row>
    <row r="2" spans="2:9" s="335" customFormat="1" ht="15" customHeight="1">
      <c r="B2" s="336"/>
      <c r="D2" s="337"/>
      <c r="G2" s="547" t="s">
        <v>847</v>
      </c>
      <c r="H2" s="641"/>
      <c r="I2" s="447"/>
    </row>
    <row r="3" spans="1:9" s="335" customFormat="1" ht="15" customHeight="1">
      <c r="A3" s="338"/>
      <c r="B3" s="339"/>
      <c r="G3" s="547" t="s">
        <v>846</v>
      </c>
      <c r="H3" s="641"/>
      <c r="I3" s="447"/>
    </row>
    <row r="4" spans="1:9" s="335" customFormat="1" ht="15" customHeight="1">
      <c r="A4" s="338" t="s">
        <v>850</v>
      </c>
      <c r="B4" s="339"/>
      <c r="G4" s="547" t="s">
        <v>1298</v>
      </c>
      <c r="H4" s="641"/>
      <c r="I4" s="447"/>
    </row>
    <row r="5" spans="1:9" s="335" customFormat="1" ht="15" customHeight="1">
      <c r="A5" s="338"/>
      <c r="B5" s="339"/>
      <c r="G5" s="642" t="s">
        <v>1722</v>
      </c>
      <c r="H5" s="642"/>
      <c r="I5" s="448"/>
    </row>
    <row r="6" spans="2:9" s="335" customFormat="1" ht="15" customHeight="1">
      <c r="B6" s="339"/>
      <c r="G6" s="547"/>
      <c r="H6" s="547"/>
      <c r="I6" s="547"/>
    </row>
    <row r="7" spans="2:9" s="335" customFormat="1" ht="14.25" customHeight="1">
      <c r="B7" s="339"/>
      <c r="G7" s="547"/>
      <c r="H7" s="547"/>
      <c r="I7" s="547"/>
    </row>
    <row r="8" spans="2:9" ht="23.25" customHeight="1">
      <c r="B8" s="639" t="s">
        <v>1705</v>
      </c>
      <c r="C8" s="639"/>
      <c r="D8" s="639"/>
      <c r="E8" s="639"/>
      <c r="F8" s="639"/>
      <c r="G8" s="639"/>
      <c r="H8" s="639"/>
      <c r="I8" s="639"/>
    </row>
    <row r="9" spans="2:9" ht="5.25" customHeight="1">
      <c r="B9" s="639"/>
      <c r="C9" s="639"/>
      <c r="D9" s="639"/>
      <c r="E9" s="639"/>
      <c r="F9" s="639"/>
      <c r="G9" s="639"/>
      <c r="H9" s="639"/>
      <c r="I9" s="639"/>
    </row>
    <row r="10" spans="2:9" ht="17.25" customHeight="1">
      <c r="B10" s="639" t="s">
        <v>1706</v>
      </c>
      <c r="C10" s="640"/>
      <c r="D10" s="640"/>
      <c r="E10" s="640"/>
      <c r="F10" s="640"/>
      <c r="G10" s="640"/>
      <c r="H10" s="640"/>
      <c r="I10" s="640"/>
    </row>
    <row r="11" spans="2:9" ht="17.25" customHeight="1">
      <c r="B11" s="639" t="s">
        <v>1707</v>
      </c>
      <c r="C11" s="639"/>
      <c r="D11" s="639"/>
      <c r="E11" s="639"/>
      <c r="F11" s="639"/>
      <c r="G11" s="639"/>
      <c r="H11" s="639"/>
      <c r="I11" s="639"/>
    </row>
    <row r="12" spans="2:9" ht="17.25" customHeight="1">
      <c r="B12" s="341"/>
      <c r="C12" s="341"/>
      <c r="D12" s="341"/>
      <c r="E12" s="341"/>
      <c r="F12" s="341"/>
      <c r="G12" s="341"/>
      <c r="H12" s="341"/>
      <c r="I12" s="341"/>
    </row>
    <row r="13" spans="2:9" ht="51.75" customHeight="1">
      <c r="B13" s="289" t="s">
        <v>93</v>
      </c>
      <c r="C13" s="290" t="s">
        <v>822</v>
      </c>
      <c r="D13" s="289"/>
      <c r="E13" s="289"/>
      <c r="F13" s="289"/>
      <c r="G13" s="290" t="s">
        <v>807</v>
      </c>
      <c r="H13" s="291" t="s">
        <v>808</v>
      </c>
      <c r="I13" s="449"/>
    </row>
    <row r="14" spans="2:9" ht="19.5" customHeight="1">
      <c r="B14" s="638" t="s">
        <v>814</v>
      </c>
      <c r="C14" s="643"/>
      <c r="D14" s="643"/>
      <c r="E14" s="643"/>
      <c r="F14" s="643"/>
      <c r="G14" s="643"/>
      <c r="H14" s="643"/>
      <c r="I14" s="449"/>
    </row>
    <row r="15" spans="2:9" ht="27" customHeight="1">
      <c r="B15" s="276" t="s">
        <v>1589</v>
      </c>
      <c r="C15" s="277" t="s">
        <v>1590</v>
      </c>
      <c r="D15" s="293">
        <v>200</v>
      </c>
      <c r="E15" s="292">
        <v>250</v>
      </c>
      <c r="F15" s="292">
        <v>250</v>
      </c>
      <c r="G15" s="292" t="s">
        <v>809</v>
      </c>
      <c r="H15" s="292">
        <v>900</v>
      </c>
      <c r="I15" s="450"/>
    </row>
    <row r="16" spans="2:9" ht="15.75" hidden="1">
      <c r="B16" s="292" t="s">
        <v>852</v>
      </c>
      <c r="C16" s="295" t="s">
        <v>853</v>
      </c>
      <c r="D16" s="293">
        <v>200</v>
      </c>
      <c r="E16" s="292">
        <v>250</v>
      </c>
      <c r="F16" s="292">
        <v>250</v>
      </c>
      <c r="G16" s="292" t="s">
        <v>1110</v>
      </c>
      <c r="H16" s="292"/>
      <c r="I16" s="450"/>
    </row>
    <row r="17" spans="2:9" ht="31.5" hidden="1">
      <c r="B17" s="292" t="s">
        <v>859</v>
      </c>
      <c r="C17" s="295" t="s">
        <v>860</v>
      </c>
      <c r="D17" s="293">
        <v>200</v>
      </c>
      <c r="E17" s="292">
        <v>250</v>
      </c>
      <c r="F17" s="292">
        <v>250</v>
      </c>
      <c r="G17" s="292" t="s">
        <v>1111</v>
      </c>
      <c r="H17" s="292"/>
      <c r="I17" s="450"/>
    </row>
    <row r="18" spans="2:9" ht="31.5" hidden="1">
      <c r="B18" s="292" t="s">
        <v>854</v>
      </c>
      <c r="C18" s="295" t="s">
        <v>855</v>
      </c>
      <c r="D18" s="293">
        <v>200</v>
      </c>
      <c r="E18" s="292">
        <v>250</v>
      </c>
      <c r="F18" s="292">
        <v>250</v>
      </c>
      <c r="G18" s="292" t="s">
        <v>1112</v>
      </c>
      <c r="H18" s="292"/>
      <c r="I18" s="450"/>
    </row>
    <row r="19" spans="2:9" ht="15.75">
      <c r="B19" s="292" t="s">
        <v>1592</v>
      </c>
      <c r="C19" s="273" t="s">
        <v>1591</v>
      </c>
      <c r="D19" s="293"/>
      <c r="E19" s="292"/>
      <c r="F19" s="292"/>
      <c r="G19" s="292" t="s">
        <v>809</v>
      </c>
      <c r="H19" s="292">
        <v>800</v>
      </c>
      <c r="I19" s="450"/>
    </row>
    <row r="20" spans="2:9" ht="15.75">
      <c r="B20" s="276" t="s">
        <v>856</v>
      </c>
      <c r="C20" s="273" t="s">
        <v>1504</v>
      </c>
      <c r="D20" s="293">
        <v>200</v>
      </c>
      <c r="E20" s="292">
        <v>250</v>
      </c>
      <c r="F20" s="292">
        <v>250</v>
      </c>
      <c r="G20" s="292" t="s">
        <v>809</v>
      </c>
      <c r="H20" s="292">
        <v>900</v>
      </c>
      <c r="I20" s="450"/>
    </row>
    <row r="21" spans="2:9" ht="15.75">
      <c r="B21" s="292" t="s">
        <v>1118</v>
      </c>
      <c r="C21" s="275" t="s">
        <v>1505</v>
      </c>
      <c r="D21" s="293"/>
      <c r="E21" s="292"/>
      <c r="F21" s="292"/>
      <c r="G21" s="292" t="s">
        <v>809</v>
      </c>
      <c r="H21" s="292">
        <v>800</v>
      </c>
      <c r="I21" s="450"/>
    </row>
    <row r="22" spans="2:9" ht="15.75" customHeight="1">
      <c r="B22" s="276" t="s">
        <v>1507</v>
      </c>
      <c r="C22" s="273" t="s">
        <v>1506</v>
      </c>
      <c r="D22" s="293">
        <v>200</v>
      </c>
      <c r="E22" s="292">
        <v>250</v>
      </c>
      <c r="F22" s="292">
        <v>250</v>
      </c>
      <c r="G22" s="292" t="s">
        <v>809</v>
      </c>
      <c r="H22" s="292">
        <v>900</v>
      </c>
      <c r="I22" s="450"/>
    </row>
    <row r="23" spans="2:9" ht="24" customHeight="1">
      <c r="B23" s="276" t="s">
        <v>1718</v>
      </c>
      <c r="C23" s="459" t="s">
        <v>1717</v>
      </c>
      <c r="D23" s="293">
        <v>200</v>
      </c>
      <c r="E23" s="292">
        <v>250</v>
      </c>
      <c r="F23" s="292">
        <v>250</v>
      </c>
      <c r="G23" s="292" t="s">
        <v>809</v>
      </c>
      <c r="H23" s="292">
        <v>900</v>
      </c>
      <c r="I23" s="450"/>
    </row>
    <row r="24" spans="2:9" ht="15.75">
      <c r="B24" s="292" t="s">
        <v>1120</v>
      </c>
      <c r="C24" s="273" t="s">
        <v>1508</v>
      </c>
      <c r="D24" s="293"/>
      <c r="E24" s="292"/>
      <c r="F24" s="292"/>
      <c r="G24" s="292" t="str">
        <f>G23</f>
        <v>1 прием</v>
      </c>
      <c r="H24" s="292">
        <v>600</v>
      </c>
      <c r="I24" s="450"/>
    </row>
    <row r="25" spans="2:9" ht="15.75">
      <c r="B25" s="292" t="str">
        <f>B24</f>
        <v>А13.23.003</v>
      </c>
      <c r="C25" s="295" t="str">
        <f>C24</f>
        <v>Медико-логопедическое исследование при дизартрии </v>
      </c>
      <c r="D25" s="293">
        <v>200</v>
      </c>
      <c r="E25" s="292">
        <v>250</v>
      </c>
      <c r="F25" s="292">
        <v>250</v>
      </c>
      <c r="G25" s="292" t="s">
        <v>809</v>
      </c>
      <c r="H25" s="292">
        <v>450</v>
      </c>
      <c r="I25" s="450"/>
    </row>
    <row r="26" spans="2:9" ht="31.5">
      <c r="B26" s="292" t="s">
        <v>1119</v>
      </c>
      <c r="C26" s="275" t="s">
        <v>1509</v>
      </c>
      <c r="D26" s="293"/>
      <c r="E26" s="292"/>
      <c r="F26" s="292"/>
      <c r="G26" s="292" t="s">
        <v>809</v>
      </c>
      <c r="H26" s="292">
        <v>550</v>
      </c>
      <c r="I26" s="450"/>
    </row>
    <row r="27" spans="2:9" ht="29.25" customHeight="1">
      <c r="B27" s="292" t="s">
        <v>857</v>
      </c>
      <c r="C27" s="274" t="s">
        <v>1510</v>
      </c>
      <c r="D27" s="293">
        <v>200</v>
      </c>
      <c r="E27" s="292">
        <v>250</v>
      </c>
      <c r="F27" s="292">
        <v>250</v>
      </c>
      <c r="G27" s="292" t="s">
        <v>809</v>
      </c>
      <c r="H27" s="292">
        <v>900</v>
      </c>
      <c r="I27" s="450"/>
    </row>
    <row r="28" spans="2:9" ht="15.75">
      <c r="B28" s="292" t="str">
        <f>B15</f>
        <v>B01.015.001</v>
      </c>
      <c r="C28" s="275" t="s">
        <v>858</v>
      </c>
      <c r="D28" s="293"/>
      <c r="E28" s="292"/>
      <c r="F28" s="292"/>
      <c r="G28" s="292" t="str">
        <f>G31</f>
        <v>1 исследование</v>
      </c>
      <c r="H28" s="292">
        <v>1200</v>
      </c>
      <c r="I28" s="450"/>
    </row>
    <row r="29" spans="2:9" ht="15.75">
      <c r="B29" s="292" t="s">
        <v>1283</v>
      </c>
      <c r="C29" s="273" t="s">
        <v>853</v>
      </c>
      <c r="D29" s="293">
        <v>200</v>
      </c>
      <c r="E29" s="292">
        <v>250</v>
      </c>
      <c r="F29" s="292">
        <v>250</v>
      </c>
      <c r="G29" s="292" t="s">
        <v>809</v>
      </c>
      <c r="H29" s="292">
        <v>900</v>
      </c>
      <c r="I29" s="450"/>
    </row>
    <row r="30" spans="2:9" ht="15.75">
      <c r="B30" s="553" t="s">
        <v>1150</v>
      </c>
      <c r="C30" s="635"/>
      <c r="D30" s="635"/>
      <c r="E30" s="635"/>
      <c r="F30" s="635"/>
      <c r="G30" s="635"/>
      <c r="H30" s="635"/>
      <c r="I30" s="450"/>
    </row>
    <row r="31" spans="2:9" ht="31.5">
      <c r="B31" s="292" t="s">
        <v>861</v>
      </c>
      <c r="C31" s="274" t="s">
        <v>862</v>
      </c>
      <c r="D31" s="295">
        <v>450</v>
      </c>
      <c r="E31" s="295">
        <v>500</v>
      </c>
      <c r="F31" s="295">
        <v>550</v>
      </c>
      <c r="G31" s="295" t="s">
        <v>810</v>
      </c>
      <c r="H31" s="458">
        <v>1000</v>
      </c>
      <c r="I31" s="451"/>
    </row>
    <row r="32" spans="2:9" ht="31.5">
      <c r="B32" s="292" t="str">
        <f>B31</f>
        <v>A04.16.001</v>
      </c>
      <c r="C32" s="295" t="s">
        <v>1338</v>
      </c>
      <c r="D32" s="295"/>
      <c r="E32" s="295"/>
      <c r="F32" s="295"/>
      <c r="G32" s="295" t="str">
        <f>G31</f>
        <v>1 исследование</v>
      </c>
      <c r="H32" s="458">
        <v>1300</v>
      </c>
      <c r="I32" s="451"/>
    </row>
    <row r="33" spans="2:9" ht="30.75" customHeight="1">
      <c r="B33" s="276" t="s">
        <v>1511</v>
      </c>
      <c r="C33" s="275" t="s">
        <v>1356</v>
      </c>
      <c r="D33" s="295">
        <v>150</v>
      </c>
      <c r="E33" s="295">
        <v>170</v>
      </c>
      <c r="F33" s="295">
        <v>200</v>
      </c>
      <c r="G33" s="295" t="s">
        <v>810</v>
      </c>
      <c r="H33" s="458">
        <v>800</v>
      </c>
      <c r="I33" s="451"/>
    </row>
    <row r="34" spans="2:9" ht="15.75">
      <c r="B34" s="276" t="s">
        <v>1513</v>
      </c>
      <c r="C34" s="275" t="s">
        <v>1512</v>
      </c>
      <c r="D34" s="295">
        <v>500</v>
      </c>
      <c r="E34" s="295">
        <v>550</v>
      </c>
      <c r="F34" s="295">
        <v>600</v>
      </c>
      <c r="G34" s="295" t="s">
        <v>810</v>
      </c>
      <c r="H34" s="458">
        <v>1300</v>
      </c>
      <c r="I34" s="451"/>
    </row>
    <row r="35" spans="2:9" ht="15.75">
      <c r="B35" s="636" t="s">
        <v>410</v>
      </c>
      <c r="C35" s="598"/>
      <c r="D35" s="598"/>
      <c r="E35" s="598"/>
      <c r="F35" s="598"/>
      <c r="G35" s="598"/>
      <c r="H35" s="599"/>
      <c r="I35" s="451"/>
    </row>
    <row r="36" spans="2:9" ht="15.75">
      <c r="B36" s="292" t="s">
        <v>864</v>
      </c>
      <c r="C36" s="295" t="s">
        <v>865</v>
      </c>
      <c r="D36" s="295">
        <v>240</v>
      </c>
      <c r="E36" s="295">
        <v>250</v>
      </c>
      <c r="F36" s="295">
        <v>300</v>
      </c>
      <c r="G36" s="295" t="s">
        <v>810</v>
      </c>
      <c r="H36" s="458">
        <v>900</v>
      </c>
      <c r="I36" s="451"/>
    </row>
    <row r="37" spans="2:9" ht="15.75">
      <c r="B37" s="292" t="s">
        <v>1041</v>
      </c>
      <c r="C37" s="275" t="s">
        <v>1514</v>
      </c>
      <c r="D37" s="295"/>
      <c r="E37" s="295"/>
      <c r="F37" s="295"/>
      <c r="G37" s="295" t="str">
        <f>G36</f>
        <v>1 исследование</v>
      </c>
      <c r="H37" s="458">
        <v>900</v>
      </c>
      <c r="I37" s="451"/>
    </row>
    <row r="38" spans="2:9" ht="15.75" hidden="1">
      <c r="B38" s="292" t="s">
        <v>866</v>
      </c>
      <c r="C38" s="295" t="s">
        <v>867</v>
      </c>
      <c r="D38" s="295">
        <v>230</v>
      </c>
      <c r="E38" s="295">
        <v>250</v>
      </c>
      <c r="F38" s="295">
        <v>300</v>
      </c>
      <c r="G38" s="295" t="s">
        <v>810</v>
      </c>
      <c r="H38" s="458"/>
      <c r="I38" s="451"/>
    </row>
    <row r="39" spans="2:9" ht="15.75">
      <c r="B39" s="292" t="s">
        <v>868</v>
      </c>
      <c r="C39" s="273" t="s">
        <v>1515</v>
      </c>
      <c r="D39" s="295">
        <v>400</v>
      </c>
      <c r="E39" s="295">
        <v>550</v>
      </c>
      <c r="F39" s="295">
        <v>550</v>
      </c>
      <c r="G39" s="295" t="s">
        <v>810</v>
      </c>
      <c r="H39" s="458">
        <v>1600</v>
      </c>
      <c r="I39" s="451"/>
    </row>
    <row r="40" spans="2:9" ht="15.75">
      <c r="B40" s="292" t="s">
        <v>869</v>
      </c>
      <c r="C40" s="295" t="s">
        <v>870</v>
      </c>
      <c r="D40" s="295">
        <v>350</v>
      </c>
      <c r="E40" s="295">
        <v>400</v>
      </c>
      <c r="F40" s="295">
        <v>400</v>
      </c>
      <c r="G40" s="295" t="s">
        <v>810</v>
      </c>
      <c r="H40" s="458">
        <v>800</v>
      </c>
      <c r="I40" s="451"/>
    </row>
    <row r="41" spans="2:9" ht="15.75">
      <c r="B41" s="281" t="s">
        <v>1026</v>
      </c>
      <c r="C41" s="273" t="s">
        <v>1516</v>
      </c>
      <c r="D41" s="295"/>
      <c r="E41" s="295"/>
      <c r="F41" s="295"/>
      <c r="G41" s="295" t="s">
        <v>810</v>
      </c>
      <c r="H41" s="458">
        <v>1000</v>
      </c>
      <c r="I41" s="451"/>
    </row>
    <row r="42" spans="2:9" ht="15.75">
      <c r="B42" s="281" t="s">
        <v>1040</v>
      </c>
      <c r="C42" s="273" t="s">
        <v>1517</v>
      </c>
      <c r="D42" s="295"/>
      <c r="E42" s="295"/>
      <c r="F42" s="295"/>
      <c r="G42" s="295" t="str">
        <f>G41</f>
        <v>1 исследование</v>
      </c>
      <c r="H42" s="458">
        <v>700</v>
      </c>
      <c r="I42" s="451"/>
    </row>
    <row r="43" spans="2:9" ht="15.75">
      <c r="B43" s="281" t="s">
        <v>1109</v>
      </c>
      <c r="C43" s="273" t="s">
        <v>1518</v>
      </c>
      <c r="D43" s="295"/>
      <c r="E43" s="295"/>
      <c r="F43" s="295"/>
      <c r="G43" s="295" t="str">
        <f>G42</f>
        <v>1 исследование</v>
      </c>
      <c r="H43" s="458">
        <v>700</v>
      </c>
      <c r="I43" s="451"/>
    </row>
    <row r="44" spans="2:9" ht="15.75">
      <c r="B44" s="276" t="s">
        <v>1520</v>
      </c>
      <c r="C44" s="273" t="s">
        <v>1519</v>
      </c>
      <c r="D44" s="295"/>
      <c r="E44" s="295"/>
      <c r="F44" s="295"/>
      <c r="G44" s="295" t="str">
        <f>G43</f>
        <v>1 исследование</v>
      </c>
      <c r="H44" s="458">
        <v>800</v>
      </c>
      <c r="I44" s="451"/>
    </row>
    <row r="45" spans="2:9" ht="15.75">
      <c r="B45" s="298" t="s">
        <v>1277</v>
      </c>
      <c r="C45" s="299" t="s">
        <v>1278</v>
      </c>
      <c r="D45" s="298"/>
      <c r="E45" s="298"/>
      <c r="F45" s="298"/>
      <c r="G45" s="300" t="s">
        <v>810</v>
      </c>
      <c r="H45" s="300">
        <v>1500</v>
      </c>
      <c r="I45" s="452"/>
    </row>
    <row r="46" spans="2:9" ht="15.75">
      <c r="B46" s="301" t="s">
        <v>1280</v>
      </c>
      <c r="C46" s="302" t="s">
        <v>1279</v>
      </c>
      <c r="D46" s="298"/>
      <c r="E46" s="298"/>
      <c r="F46" s="298"/>
      <c r="G46" s="300" t="s">
        <v>810</v>
      </c>
      <c r="H46" s="300">
        <v>1300</v>
      </c>
      <c r="I46" s="452"/>
    </row>
    <row r="47" spans="2:9" ht="15.75">
      <c r="B47" s="276" t="s">
        <v>1286</v>
      </c>
      <c r="C47" s="273" t="s">
        <v>1521</v>
      </c>
      <c r="D47" s="298"/>
      <c r="E47" s="298"/>
      <c r="F47" s="298"/>
      <c r="G47" s="300" t="s">
        <v>810</v>
      </c>
      <c r="H47" s="300">
        <v>550</v>
      </c>
      <c r="I47" s="452"/>
    </row>
    <row r="48" spans="2:9" ht="15.75">
      <c r="B48" s="549" t="s">
        <v>1708</v>
      </c>
      <c r="C48" s="635"/>
      <c r="D48" s="635"/>
      <c r="E48" s="635"/>
      <c r="F48" s="635"/>
      <c r="G48" s="635"/>
      <c r="H48" s="635"/>
      <c r="I48" s="452"/>
    </row>
    <row r="49" spans="2:9" ht="15.75">
      <c r="B49" s="276" t="s">
        <v>1523</v>
      </c>
      <c r="C49" s="273" t="s">
        <v>1522</v>
      </c>
      <c r="D49" s="298">
        <v>100</v>
      </c>
      <c r="E49" s="298">
        <v>150</v>
      </c>
      <c r="F49" s="298">
        <v>180</v>
      </c>
      <c r="G49" s="300" t="s">
        <v>810</v>
      </c>
      <c r="H49" s="300">
        <v>330</v>
      </c>
      <c r="I49" s="452"/>
    </row>
    <row r="50" spans="2:9" ht="31.5">
      <c r="B50" s="276" t="s">
        <v>1525</v>
      </c>
      <c r="C50" s="274" t="s">
        <v>1524</v>
      </c>
      <c r="D50" s="298">
        <v>85</v>
      </c>
      <c r="E50" s="298">
        <v>100</v>
      </c>
      <c r="F50" s="298">
        <v>120</v>
      </c>
      <c r="G50" s="300" t="s">
        <v>810</v>
      </c>
      <c r="H50" s="300">
        <v>220</v>
      </c>
      <c r="I50" s="452"/>
    </row>
    <row r="51" spans="2:9" ht="15.75">
      <c r="B51" s="296" t="s">
        <v>1148</v>
      </c>
      <c r="C51" s="273" t="s">
        <v>1526</v>
      </c>
      <c r="D51" s="298"/>
      <c r="E51" s="298"/>
      <c r="F51" s="298"/>
      <c r="G51" s="276" t="s">
        <v>810</v>
      </c>
      <c r="H51" s="276">
        <v>1600</v>
      </c>
      <c r="I51" s="453"/>
    </row>
    <row r="52" spans="2:9" ht="15.75">
      <c r="B52" s="303" t="s">
        <v>1149</v>
      </c>
      <c r="C52" s="275" t="s">
        <v>1527</v>
      </c>
      <c r="D52" s="298"/>
      <c r="E52" s="298"/>
      <c r="F52" s="298"/>
      <c r="G52" s="276" t="s">
        <v>810</v>
      </c>
      <c r="H52" s="276">
        <v>1300</v>
      </c>
      <c r="I52" s="453"/>
    </row>
    <row r="53" spans="2:9" ht="48" customHeight="1">
      <c r="B53" s="300" t="s">
        <v>1287</v>
      </c>
      <c r="C53" s="275" t="s">
        <v>1528</v>
      </c>
      <c r="D53" s="298">
        <v>400</v>
      </c>
      <c r="E53" s="298">
        <v>600</v>
      </c>
      <c r="F53" s="298">
        <v>600</v>
      </c>
      <c r="G53" s="300" t="s">
        <v>810</v>
      </c>
      <c r="H53" s="300">
        <v>500</v>
      </c>
      <c r="I53" s="452"/>
    </row>
    <row r="54" spans="2:9" ht="19.5" customHeight="1">
      <c r="B54" s="638" t="s">
        <v>1709</v>
      </c>
      <c r="C54" s="635"/>
      <c r="D54" s="635"/>
      <c r="E54" s="635"/>
      <c r="F54" s="635"/>
      <c r="G54" s="635"/>
      <c r="H54" s="635"/>
      <c r="I54" s="452"/>
    </row>
    <row r="55" spans="2:9" ht="15.75">
      <c r="B55" s="292" t="s">
        <v>871</v>
      </c>
      <c r="C55" s="273" t="s">
        <v>1529</v>
      </c>
      <c r="D55" s="298">
        <v>400</v>
      </c>
      <c r="E55" s="298">
        <v>600</v>
      </c>
      <c r="F55" s="298">
        <v>600</v>
      </c>
      <c r="G55" s="300" t="s">
        <v>810</v>
      </c>
      <c r="H55" s="300">
        <v>2200</v>
      </c>
      <c r="I55" s="452"/>
    </row>
    <row r="56" spans="2:9" ht="15.75">
      <c r="B56" s="553" t="s">
        <v>1710</v>
      </c>
      <c r="C56" s="635"/>
      <c r="D56" s="635"/>
      <c r="E56" s="635"/>
      <c r="F56" s="635"/>
      <c r="G56" s="635"/>
      <c r="H56" s="635"/>
      <c r="I56" s="452"/>
    </row>
    <row r="57" spans="2:9" ht="15.75">
      <c r="B57" s="637" t="s">
        <v>1533</v>
      </c>
      <c r="C57" s="598"/>
      <c r="D57" s="598"/>
      <c r="E57" s="598"/>
      <c r="F57" s="598"/>
      <c r="G57" s="598"/>
      <c r="H57" s="599"/>
      <c r="I57" s="452"/>
    </row>
    <row r="58" spans="2:9" ht="15.75">
      <c r="B58" s="292" t="s">
        <v>872</v>
      </c>
      <c r="C58" s="273" t="s">
        <v>1530</v>
      </c>
      <c r="D58" s="305" t="s">
        <v>531</v>
      </c>
      <c r="E58" s="306">
        <v>200</v>
      </c>
      <c r="F58" s="306">
        <v>200</v>
      </c>
      <c r="G58" s="307" t="s">
        <v>810</v>
      </c>
      <c r="H58" s="307">
        <v>270</v>
      </c>
      <c r="I58" s="454"/>
    </row>
    <row r="59" spans="2:9" ht="15.75">
      <c r="B59" s="292" t="s">
        <v>872</v>
      </c>
      <c r="C59" s="273" t="s">
        <v>1531</v>
      </c>
      <c r="D59" s="305" t="s">
        <v>532</v>
      </c>
      <c r="E59" s="306">
        <v>250</v>
      </c>
      <c r="F59" s="306">
        <v>250</v>
      </c>
      <c r="G59" s="307" t="s">
        <v>810</v>
      </c>
      <c r="H59" s="307">
        <v>440</v>
      </c>
      <c r="I59" s="454"/>
    </row>
    <row r="60" spans="2:9" ht="15.75">
      <c r="B60" s="292"/>
      <c r="C60" s="273" t="s">
        <v>1532</v>
      </c>
      <c r="D60" s="305"/>
      <c r="E60" s="306"/>
      <c r="F60" s="306"/>
      <c r="G60" s="307"/>
      <c r="H60" s="307"/>
      <c r="I60" s="454"/>
    </row>
    <row r="61" spans="2:9" ht="15.75">
      <c r="B61" s="292" t="s">
        <v>873</v>
      </c>
      <c r="C61" s="309" t="s">
        <v>427</v>
      </c>
      <c r="D61" s="305" t="s">
        <v>531</v>
      </c>
      <c r="E61" s="306">
        <f>SUM(E58)</f>
        <v>200</v>
      </c>
      <c r="F61" s="306">
        <f>SUM(F58)</f>
        <v>200</v>
      </c>
      <c r="G61" s="307" t="s">
        <v>810</v>
      </c>
      <c r="H61" s="307">
        <v>220</v>
      </c>
      <c r="I61" s="454"/>
    </row>
    <row r="62" spans="2:9" ht="15.75">
      <c r="B62" s="292" t="s">
        <v>873</v>
      </c>
      <c r="C62" s="309" t="s">
        <v>428</v>
      </c>
      <c r="D62" s="305" t="s">
        <v>532</v>
      </c>
      <c r="E62" s="306">
        <f>SUM(E59)</f>
        <v>250</v>
      </c>
      <c r="F62" s="306">
        <f>SUM(F59)</f>
        <v>250</v>
      </c>
      <c r="G62" s="307" t="s">
        <v>810</v>
      </c>
      <c r="H62" s="307">
        <v>275</v>
      </c>
      <c r="I62" s="454"/>
    </row>
    <row r="63" spans="2:9" ht="15.75">
      <c r="B63" s="292" t="s">
        <v>874</v>
      </c>
      <c r="C63" s="273" t="s">
        <v>1534</v>
      </c>
      <c r="D63" s="306">
        <v>110</v>
      </c>
      <c r="E63" s="306">
        <v>110</v>
      </c>
      <c r="F63" s="306">
        <v>110</v>
      </c>
      <c r="G63" s="307" t="s">
        <v>810</v>
      </c>
      <c r="H63" s="307">
        <v>275</v>
      </c>
      <c r="I63" s="454"/>
    </row>
    <row r="64" spans="2:9" ht="15.75">
      <c r="B64" s="296" t="s">
        <v>1103</v>
      </c>
      <c r="C64" s="275" t="s">
        <v>1535</v>
      </c>
      <c r="D64" s="274"/>
      <c r="E64" s="274"/>
      <c r="F64" s="274"/>
      <c r="G64" s="307" t="s">
        <v>810</v>
      </c>
      <c r="H64" s="307">
        <v>110</v>
      </c>
      <c r="I64" s="454"/>
    </row>
    <row r="65" spans="2:9" ht="15.75">
      <c r="B65" s="549" t="s">
        <v>1711</v>
      </c>
      <c r="C65" s="635"/>
      <c r="D65" s="635"/>
      <c r="E65" s="635"/>
      <c r="F65" s="635"/>
      <c r="G65" s="635"/>
      <c r="H65" s="635"/>
      <c r="I65" s="454"/>
    </row>
    <row r="66" spans="2:9" ht="18" customHeight="1">
      <c r="B66" s="310" t="s">
        <v>1095</v>
      </c>
      <c r="C66" s="273" t="s">
        <v>1536</v>
      </c>
      <c r="D66" s="311"/>
      <c r="E66" s="312"/>
      <c r="F66" s="311" t="s">
        <v>1089</v>
      </c>
      <c r="G66" s="307" t="s">
        <v>810</v>
      </c>
      <c r="H66" s="307">
        <v>330</v>
      </c>
      <c r="I66" s="454"/>
    </row>
    <row r="67" spans="2:9" ht="18" customHeight="1">
      <c r="B67" s="634" t="s">
        <v>1712</v>
      </c>
      <c r="C67" s="635"/>
      <c r="D67" s="635"/>
      <c r="E67" s="635"/>
      <c r="F67" s="635"/>
      <c r="G67" s="635"/>
      <c r="H67" s="635"/>
      <c r="I67" s="454"/>
    </row>
    <row r="68" spans="2:9" ht="15.75">
      <c r="B68" s="310" t="s">
        <v>1096</v>
      </c>
      <c r="C68" s="313" t="s">
        <v>1086</v>
      </c>
      <c r="D68" s="310"/>
      <c r="E68" s="312"/>
      <c r="F68" s="311" t="s">
        <v>1089</v>
      </c>
      <c r="G68" s="307" t="s">
        <v>810</v>
      </c>
      <c r="H68" s="307">
        <v>330</v>
      </c>
      <c r="I68" s="454"/>
    </row>
    <row r="69" spans="2:9" ht="15.75">
      <c r="B69" s="310" t="s">
        <v>1107</v>
      </c>
      <c r="C69" s="313" t="s">
        <v>1106</v>
      </c>
      <c r="D69" s="310"/>
      <c r="E69" s="312"/>
      <c r="F69" s="311" t="s">
        <v>1089</v>
      </c>
      <c r="G69" s="307" t="s">
        <v>810</v>
      </c>
      <c r="H69" s="307">
        <v>330</v>
      </c>
      <c r="I69" s="454"/>
    </row>
    <row r="70" spans="2:9" ht="15.75">
      <c r="B70" s="310" t="s">
        <v>1097</v>
      </c>
      <c r="C70" s="313" t="s">
        <v>1085</v>
      </c>
      <c r="D70" s="310"/>
      <c r="E70" s="312"/>
      <c r="F70" s="311" t="s">
        <v>1089</v>
      </c>
      <c r="G70" s="307" t="s">
        <v>810</v>
      </c>
      <c r="H70" s="307">
        <v>330</v>
      </c>
      <c r="I70" s="454"/>
    </row>
    <row r="71" spans="2:9" ht="15.75">
      <c r="B71" s="310" t="s">
        <v>1098</v>
      </c>
      <c r="C71" s="313" t="s">
        <v>1088</v>
      </c>
      <c r="D71" s="310"/>
      <c r="E71" s="312"/>
      <c r="F71" s="311" t="s">
        <v>1089</v>
      </c>
      <c r="G71" s="307" t="s">
        <v>810</v>
      </c>
      <c r="H71" s="307">
        <v>330</v>
      </c>
      <c r="I71" s="454"/>
    </row>
    <row r="72" spans="2:9" ht="15.75">
      <c r="B72" s="310" t="s">
        <v>1099</v>
      </c>
      <c r="C72" s="313" t="s">
        <v>1087</v>
      </c>
      <c r="D72" s="310"/>
      <c r="E72" s="312"/>
      <c r="F72" s="311" t="s">
        <v>1089</v>
      </c>
      <c r="G72" s="307" t="s">
        <v>810</v>
      </c>
      <c r="H72" s="307">
        <v>330</v>
      </c>
      <c r="I72" s="454"/>
    </row>
    <row r="73" spans="2:9" ht="15.75">
      <c r="B73" s="310" t="s">
        <v>1100</v>
      </c>
      <c r="C73" s="313" t="s">
        <v>1092</v>
      </c>
      <c r="D73" s="310"/>
      <c r="E73" s="312"/>
      <c r="F73" s="311" t="s">
        <v>1089</v>
      </c>
      <c r="G73" s="307" t="s">
        <v>810</v>
      </c>
      <c r="H73" s="307">
        <v>330</v>
      </c>
      <c r="I73" s="454"/>
    </row>
    <row r="74" spans="2:9" ht="15.75">
      <c r="B74" s="310" t="s">
        <v>1716</v>
      </c>
      <c r="C74" s="313" t="s">
        <v>1093</v>
      </c>
      <c r="D74" s="310"/>
      <c r="E74" s="312"/>
      <c r="F74" s="311" t="s">
        <v>1089</v>
      </c>
      <c r="G74" s="307" t="s">
        <v>810</v>
      </c>
      <c r="H74" s="307">
        <v>330</v>
      </c>
      <c r="I74" s="454"/>
    </row>
    <row r="75" spans="2:9" ht="15.75">
      <c r="B75" s="310" t="s">
        <v>1084</v>
      </c>
      <c r="C75" s="313" t="s">
        <v>1537</v>
      </c>
      <c r="D75" s="310"/>
      <c r="E75" s="312"/>
      <c r="F75" s="311" t="s">
        <v>1089</v>
      </c>
      <c r="G75" s="307" t="s">
        <v>810</v>
      </c>
      <c r="H75" s="307">
        <v>350</v>
      </c>
      <c r="I75" s="454"/>
    </row>
    <row r="76" spans="2:9" ht="15.75">
      <c r="B76" s="634" t="s">
        <v>1713</v>
      </c>
      <c r="C76" s="635"/>
      <c r="D76" s="635"/>
      <c r="E76" s="635"/>
      <c r="F76" s="635"/>
      <c r="G76" s="635"/>
      <c r="H76" s="635"/>
      <c r="I76" s="454"/>
    </row>
    <row r="77" spans="2:9" ht="19.5" customHeight="1">
      <c r="B77" s="310" t="s">
        <v>1083</v>
      </c>
      <c r="C77" s="313" t="s">
        <v>1090</v>
      </c>
      <c r="D77" s="310"/>
      <c r="E77" s="312"/>
      <c r="F77" s="311" t="s">
        <v>1089</v>
      </c>
      <c r="G77" s="307" t="s">
        <v>810</v>
      </c>
      <c r="H77" s="307">
        <v>330</v>
      </c>
      <c r="I77" s="454"/>
    </row>
    <row r="78" spans="2:9" ht="15.75">
      <c r="B78" s="311" t="s">
        <v>1082</v>
      </c>
      <c r="C78" s="314" t="s">
        <v>1091</v>
      </c>
      <c r="D78" s="311"/>
      <c r="E78" s="311"/>
      <c r="F78" s="311" t="s">
        <v>1089</v>
      </c>
      <c r="G78" s="307" t="s">
        <v>810</v>
      </c>
      <c r="H78" s="307">
        <v>330</v>
      </c>
      <c r="I78" s="454"/>
    </row>
    <row r="79" spans="2:9" ht="31.5">
      <c r="B79" s="311" t="s">
        <v>1101</v>
      </c>
      <c r="C79" s="274" t="s">
        <v>1538</v>
      </c>
      <c r="D79" s="311"/>
      <c r="E79" s="311"/>
      <c r="F79" s="311" t="s">
        <v>1089</v>
      </c>
      <c r="G79" s="307" t="s">
        <v>810</v>
      </c>
      <c r="H79" s="307">
        <v>330</v>
      </c>
      <c r="I79" s="454"/>
    </row>
    <row r="80" spans="2:9" ht="31.5">
      <c r="B80" s="311" t="s">
        <v>1102</v>
      </c>
      <c r="C80" s="275" t="s">
        <v>1539</v>
      </c>
      <c r="D80" s="311"/>
      <c r="E80" s="311"/>
      <c r="F80" s="311" t="s">
        <v>1089</v>
      </c>
      <c r="G80" s="307" t="s">
        <v>810</v>
      </c>
      <c r="H80" s="307">
        <v>330</v>
      </c>
      <c r="I80" s="454"/>
    </row>
    <row r="81" spans="2:9" ht="15.75">
      <c r="B81" s="276" t="s">
        <v>1541</v>
      </c>
      <c r="C81" s="275" t="s">
        <v>1540</v>
      </c>
      <c r="D81" s="311"/>
      <c r="E81" s="311"/>
      <c r="F81" s="311" t="s">
        <v>1089</v>
      </c>
      <c r="G81" s="307" t="s">
        <v>810</v>
      </c>
      <c r="H81" s="307">
        <v>330</v>
      </c>
      <c r="I81" s="454"/>
    </row>
    <row r="82" spans="2:9" ht="15.75">
      <c r="B82" s="311" t="s">
        <v>1105</v>
      </c>
      <c r="C82" s="315" t="s">
        <v>1094</v>
      </c>
      <c r="D82" s="311"/>
      <c r="E82" s="311"/>
      <c r="F82" s="311" t="s">
        <v>1089</v>
      </c>
      <c r="G82" s="307" t="s">
        <v>810</v>
      </c>
      <c r="H82" s="307">
        <v>330</v>
      </c>
      <c r="I82" s="454"/>
    </row>
    <row r="83" spans="2:9" ht="15.75">
      <c r="B83" s="311" t="s">
        <v>1108</v>
      </c>
      <c r="C83" s="273" t="s">
        <v>1542</v>
      </c>
      <c r="D83" s="311"/>
      <c r="E83" s="311"/>
      <c r="F83" s="311" t="s">
        <v>1089</v>
      </c>
      <c r="G83" s="307" t="s">
        <v>810</v>
      </c>
      <c r="H83" s="307">
        <v>330</v>
      </c>
      <c r="I83" s="454"/>
    </row>
    <row r="84" spans="2:9" ht="15.75">
      <c r="B84" s="276" t="s">
        <v>1544</v>
      </c>
      <c r="C84" s="273" t="s">
        <v>1543</v>
      </c>
      <c r="D84" s="311"/>
      <c r="E84" s="311"/>
      <c r="F84" s="311" t="s">
        <v>1089</v>
      </c>
      <c r="G84" s="307" t="s">
        <v>810</v>
      </c>
      <c r="H84" s="307">
        <v>330</v>
      </c>
      <c r="I84" s="454"/>
    </row>
    <row r="85" spans="2:9" ht="15.75">
      <c r="B85" s="276" t="s">
        <v>1546</v>
      </c>
      <c r="C85" s="273" t="s">
        <v>1545</v>
      </c>
      <c r="D85" s="306">
        <v>170</v>
      </c>
      <c r="E85" s="306">
        <f>SUM(E61)</f>
        <v>200</v>
      </c>
      <c r="F85" s="306">
        <f>SUM(F61)</f>
        <v>200</v>
      </c>
      <c r="G85" s="307" t="s">
        <v>810</v>
      </c>
      <c r="H85" s="307">
        <v>440</v>
      </c>
      <c r="I85" s="454"/>
    </row>
    <row r="86" spans="2:9" ht="15.75" hidden="1">
      <c r="B86" s="552" t="s">
        <v>818</v>
      </c>
      <c r="C86" s="545"/>
      <c r="D86" s="545"/>
      <c r="E86" s="545"/>
      <c r="F86" s="545"/>
      <c r="G86" s="545"/>
      <c r="H86" s="545"/>
      <c r="I86" s="545"/>
    </row>
    <row r="87" spans="2:9" ht="15.75" hidden="1">
      <c r="B87" s="292" t="s">
        <v>875</v>
      </c>
      <c r="C87" s="316" t="s">
        <v>633</v>
      </c>
      <c r="D87" s="317"/>
      <c r="E87" s="298"/>
      <c r="F87" s="298"/>
      <c r="G87" s="296" t="s">
        <v>811</v>
      </c>
      <c r="H87" s="443"/>
      <c r="I87" s="440"/>
    </row>
    <row r="88" spans="2:9" ht="15.75" hidden="1">
      <c r="B88" s="292" t="s">
        <v>876</v>
      </c>
      <c r="C88" s="316" t="s">
        <v>634</v>
      </c>
      <c r="D88" s="298">
        <v>100</v>
      </c>
      <c r="E88" s="298">
        <v>130</v>
      </c>
      <c r="F88" s="298">
        <v>130</v>
      </c>
      <c r="G88" s="296" t="s">
        <v>811</v>
      </c>
      <c r="H88" s="443"/>
      <c r="I88" s="440"/>
    </row>
    <row r="89" spans="2:9" ht="15.75" hidden="1">
      <c r="B89" s="292" t="s">
        <v>875</v>
      </c>
      <c r="C89" s="316" t="s">
        <v>632</v>
      </c>
      <c r="D89" s="298">
        <v>85</v>
      </c>
      <c r="E89" s="298">
        <v>85</v>
      </c>
      <c r="F89" s="298"/>
      <c r="G89" s="296" t="s">
        <v>811</v>
      </c>
      <c r="H89" s="443"/>
      <c r="I89" s="440"/>
    </row>
    <row r="90" spans="2:9" ht="15.75" hidden="1">
      <c r="B90" s="552" t="s">
        <v>1047</v>
      </c>
      <c r="C90" s="545"/>
      <c r="D90" s="545"/>
      <c r="E90" s="545"/>
      <c r="F90" s="545"/>
      <c r="G90" s="545"/>
      <c r="H90" s="545"/>
      <c r="I90" s="545"/>
    </row>
    <row r="91" spans="2:9" ht="15.75" hidden="1">
      <c r="B91" s="298"/>
      <c r="C91" s="548" t="s">
        <v>815</v>
      </c>
      <c r="D91" s="548"/>
      <c r="E91" s="548"/>
      <c r="F91" s="318"/>
      <c r="G91" s="278"/>
      <c r="H91" s="444"/>
      <c r="I91" s="455"/>
    </row>
    <row r="92" spans="2:9" ht="15.75" hidden="1">
      <c r="B92" s="292" t="s">
        <v>877</v>
      </c>
      <c r="C92" s="316" t="s">
        <v>878</v>
      </c>
      <c r="D92" s="298">
        <v>105</v>
      </c>
      <c r="E92" s="298">
        <v>115</v>
      </c>
      <c r="F92" s="298">
        <v>120</v>
      </c>
      <c r="G92" s="300" t="s">
        <v>810</v>
      </c>
      <c r="H92" s="441"/>
      <c r="I92" s="452"/>
    </row>
    <row r="93" spans="2:9" ht="15.75" hidden="1">
      <c r="B93" s="304"/>
      <c r="C93" s="319" t="s">
        <v>453</v>
      </c>
      <c r="D93" s="320" t="s">
        <v>533</v>
      </c>
      <c r="E93" s="298">
        <v>100</v>
      </c>
      <c r="F93" s="298">
        <v>100</v>
      </c>
      <c r="G93" s="300" t="s">
        <v>810</v>
      </c>
      <c r="H93" s="441"/>
      <c r="I93" s="452"/>
    </row>
    <row r="94" spans="2:9" ht="15.75" hidden="1">
      <c r="B94" s="304"/>
      <c r="C94" s="319" t="s">
        <v>454</v>
      </c>
      <c r="D94" s="320" t="s">
        <v>533</v>
      </c>
      <c r="E94" s="298">
        <v>100</v>
      </c>
      <c r="F94" s="298">
        <v>100</v>
      </c>
      <c r="G94" s="300" t="s">
        <v>810</v>
      </c>
      <c r="H94" s="441"/>
      <c r="I94" s="452"/>
    </row>
    <row r="95" spans="2:9" ht="15.75" hidden="1">
      <c r="B95" s="298"/>
      <c r="C95" s="321" t="s">
        <v>816</v>
      </c>
      <c r="D95" s="298"/>
      <c r="E95" s="298"/>
      <c r="F95" s="298"/>
      <c r="G95" s="300"/>
      <c r="H95" s="441"/>
      <c r="I95" s="452"/>
    </row>
    <row r="96" spans="2:9" ht="15.75" hidden="1">
      <c r="B96" s="292" t="s">
        <v>879</v>
      </c>
      <c r="C96" s="316" t="s">
        <v>435</v>
      </c>
      <c r="D96" s="298">
        <v>110</v>
      </c>
      <c r="E96" s="298">
        <v>110</v>
      </c>
      <c r="F96" s="298">
        <v>110</v>
      </c>
      <c r="G96" s="300" t="s">
        <v>810</v>
      </c>
      <c r="H96" s="441"/>
      <c r="I96" s="452"/>
    </row>
    <row r="97" spans="2:9" ht="15.75" hidden="1">
      <c r="B97" s="292" t="s">
        <v>880</v>
      </c>
      <c r="C97" s="316" t="s">
        <v>436</v>
      </c>
      <c r="D97" s="298">
        <v>60</v>
      </c>
      <c r="E97" s="298">
        <v>80</v>
      </c>
      <c r="F97" s="298">
        <v>80</v>
      </c>
      <c r="G97" s="300" t="s">
        <v>810</v>
      </c>
      <c r="H97" s="441"/>
      <c r="I97" s="452"/>
    </row>
    <row r="98" spans="2:9" ht="15.75" hidden="1">
      <c r="B98" s="292" t="s">
        <v>881</v>
      </c>
      <c r="C98" s="316" t="s">
        <v>437</v>
      </c>
      <c r="D98" s="298">
        <v>100</v>
      </c>
      <c r="E98" s="298">
        <v>110</v>
      </c>
      <c r="F98" s="298">
        <v>110</v>
      </c>
      <c r="G98" s="300" t="s">
        <v>810</v>
      </c>
      <c r="H98" s="441"/>
      <c r="I98" s="452"/>
    </row>
    <row r="99" spans="2:9" ht="15.75" hidden="1">
      <c r="B99" s="292" t="s">
        <v>882</v>
      </c>
      <c r="C99" s="316" t="s">
        <v>438</v>
      </c>
      <c r="D99" s="298">
        <v>150</v>
      </c>
      <c r="E99" s="298">
        <v>150</v>
      </c>
      <c r="F99" s="298">
        <v>170</v>
      </c>
      <c r="G99" s="300" t="s">
        <v>810</v>
      </c>
      <c r="H99" s="441"/>
      <c r="I99" s="452"/>
    </row>
    <row r="100" spans="2:9" ht="15.75" hidden="1">
      <c r="B100" s="292" t="s">
        <v>883</v>
      </c>
      <c r="C100" s="316" t="s">
        <v>439</v>
      </c>
      <c r="D100" s="298">
        <v>110</v>
      </c>
      <c r="E100" s="298">
        <v>120</v>
      </c>
      <c r="F100" s="298">
        <v>130</v>
      </c>
      <c r="G100" s="300" t="s">
        <v>810</v>
      </c>
      <c r="H100" s="441"/>
      <c r="I100" s="452"/>
    </row>
    <row r="101" spans="2:9" ht="15.75" hidden="1">
      <c r="B101" s="292" t="s">
        <v>884</v>
      </c>
      <c r="C101" s="316" t="s">
        <v>284</v>
      </c>
      <c r="D101" s="298">
        <v>50</v>
      </c>
      <c r="E101" s="298">
        <v>50</v>
      </c>
      <c r="F101" s="298">
        <v>50</v>
      </c>
      <c r="G101" s="300" t="s">
        <v>810</v>
      </c>
      <c r="H101" s="441"/>
      <c r="I101" s="452"/>
    </row>
    <row r="102" spans="2:9" ht="15.75" hidden="1">
      <c r="B102" s="292" t="s">
        <v>885</v>
      </c>
      <c r="C102" s="316" t="s">
        <v>440</v>
      </c>
      <c r="D102" s="298"/>
      <c r="E102" s="298"/>
      <c r="F102" s="298"/>
      <c r="G102" s="300" t="s">
        <v>810</v>
      </c>
      <c r="H102" s="441"/>
      <c r="I102" s="452"/>
    </row>
    <row r="103" spans="2:9" ht="15.75" hidden="1">
      <c r="B103" s="292" t="s">
        <v>886</v>
      </c>
      <c r="C103" s="316" t="s">
        <v>441</v>
      </c>
      <c r="D103" s="298">
        <v>70</v>
      </c>
      <c r="E103" s="298">
        <v>70</v>
      </c>
      <c r="F103" s="298">
        <v>70</v>
      </c>
      <c r="G103" s="300" t="s">
        <v>810</v>
      </c>
      <c r="H103" s="441"/>
      <c r="I103" s="452"/>
    </row>
    <row r="104" spans="2:9" ht="15.75" hidden="1">
      <c r="B104" s="292" t="s">
        <v>887</v>
      </c>
      <c r="C104" s="316" t="s">
        <v>888</v>
      </c>
      <c r="D104" s="298">
        <v>120</v>
      </c>
      <c r="E104" s="298">
        <v>120</v>
      </c>
      <c r="F104" s="298">
        <v>120</v>
      </c>
      <c r="G104" s="300" t="s">
        <v>810</v>
      </c>
      <c r="H104" s="441"/>
      <c r="I104" s="452"/>
    </row>
    <row r="105" spans="2:9" ht="15.75" hidden="1">
      <c r="B105" s="304"/>
      <c r="C105" s="316" t="s">
        <v>443</v>
      </c>
      <c r="D105" s="298">
        <v>140</v>
      </c>
      <c r="E105" s="298">
        <v>140</v>
      </c>
      <c r="F105" s="298">
        <v>140</v>
      </c>
      <c r="G105" s="300" t="s">
        <v>810</v>
      </c>
      <c r="H105" s="441"/>
      <c r="I105" s="452"/>
    </row>
    <row r="106" spans="2:9" ht="15.75" hidden="1">
      <c r="B106" s="292" t="s">
        <v>890</v>
      </c>
      <c r="C106" s="316" t="s">
        <v>889</v>
      </c>
      <c r="D106" s="298">
        <v>90</v>
      </c>
      <c r="E106" s="298">
        <v>90</v>
      </c>
      <c r="F106" s="298">
        <v>90</v>
      </c>
      <c r="G106" s="300" t="s">
        <v>810</v>
      </c>
      <c r="H106" s="441"/>
      <c r="I106" s="452"/>
    </row>
    <row r="107" spans="2:9" ht="15.75" hidden="1">
      <c r="B107" s="304"/>
      <c r="C107" s="316" t="s">
        <v>445</v>
      </c>
      <c r="D107" s="298">
        <v>120</v>
      </c>
      <c r="E107" s="298">
        <v>120</v>
      </c>
      <c r="F107" s="298">
        <v>120</v>
      </c>
      <c r="G107" s="300" t="s">
        <v>810</v>
      </c>
      <c r="H107" s="441"/>
      <c r="I107" s="452"/>
    </row>
    <row r="108" spans="2:9" ht="15.75" hidden="1">
      <c r="B108" s="304"/>
      <c r="C108" s="316" t="s">
        <v>446</v>
      </c>
      <c r="D108" s="298">
        <v>150</v>
      </c>
      <c r="E108" s="298">
        <v>150</v>
      </c>
      <c r="F108" s="298">
        <v>150</v>
      </c>
      <c r="G108" s="300" t="s">
        <v>810</v>
      </c>
      <c r="H108" s="441"/>
      <c r="I108" s="452"/>
    </row>
    <row r="109" spans="2:9" ht="15.75" hidden="1">
      <c r="B109" s="304"/>
      <c r="C109" s="316" t="s">
        <v>447</v>
      </c>
      <c r="D109" s="298">
        <v>80</v>
      </c>
      <c r="E109" s="298">
        <v>80</v>
      </c>
      <c r="F109" s="298">
        <v>80</v>
      </c>
      <c r="G109" s="300" t="s">
        <v>810</v>
      </c>
      <c r="H109" s="441"/>
      <c r="I109" s="452"/>
    </row>
    <row r="110" spans="2:9" ht="15.75" hidden="1">
      <c r="B110" s="304"/>
      <c r="C110" s="316" t="s">
        <v>448</v>
      </c>
      <c r="D110" s="298">
        <v>120</v>
      </c>
      <c r="E110" s="298">
        <v>120</v>
      </c>
      <c r="F110" s="298">
        <v>120</v>
      </c>
      <c r="G110" s="300" t="s">
        <v>810</v>
      </c>
      <c r="H110" s="441"/>
      <c r="I110" s="452"/>
    </row>
    <row r="111" spans="2:9" ht="15.75" hidden="1">
      <c r="B111" s="292" t="s">
        <v>891</v>
      </c>
      <c r="C111" s="316" t="s">
        <v>892</v>
      </c>
      <c r="D111" s="298">
        <v>100</v>
      </c>
      <c r="E111" s="322">
        <v>100</v>
      </c>
      <c r="F111" s="322">
        <v>100</v>
      </c>
      <c r="G111" s="300" t="s">
        <v>810</v>
      </c>
      <c r="H111" s="441"/>
      <c r="I111" s="452"/>
    </row>
    <row r="112" spans="2:9" ht="15.75" hidden="1">
      <c r="B112" s="292" t="s">
        <v>894</v>
      </c>
      <c r="C112" s="316" t="s">
        <v>893</v>
      </c>
      <c r="D112" s="298">
        <v>160</v>
      </c>
      <c r="E112" s="322">
        <v>160</v>
      </c>
      <c r="F112" s="322">
        <v>160</v>
      </c>
      <c r="G112" s="300" t="s">
        <v>810</v>
      </c>
      <c r="H112" s="441"/>
      <c r="I112" s="452"/>
    </row>
    <row r="113" spans="2:9" ht="15.75" hidden="1">
      <c r="B113" s="304"/>
      <c r="C113" s="316" t="s">
        <v>451</v>
      </c>
      <c r="D113" s="298">
        <v>100</v>
      </c>
      <c r="E113" s="322">
        <v>100</v>
      </c>
      <c r="F113" s="322">
        <v>100</v>
      </c>
      <c r="G113" s="300" t="s">
        <v>810</v>
      </c>
      <c r="H113" s="441"/>
      <c r="I113" s="452"/>
    </row>
    <row r="114" spans="2:9" ht="15.75" hidden="1">
      <c r="B114" s="304"/>
      <c r="C114" s="316" t="s">
        <v>455</v>
      </c>
      <c r="D114" s="298">
        <v>50</v>
      </c>
      <c r="E114" s="298">
        <v>50</v>
      </c>
      <c r="F114" s="298">
        <v>50</v>
      </c>
      <c r="G114" s="300" t="s">
        <v>810</v>
      </c>
      <c r="H114" s="441"/>
      <c r="I114" s="452"/>
    </row>
    <row r="115" spans="2:9" ht="15.75" hidden="1">
      <c r="B115" s="304"/>
      <c r="C115" s="316" t="s">
        <v>456</v>
      </c>
      <c r="D115" s="298">
        <v>80</v>
      </c>
      <c r="E115" s="298">
        <v>80</v>
      </c>
      <c r="F115" s="298">
        <v>80</v>
      </c>
      <c r="G115" s="300" t="s">
        <v>810</v>
      </c>
      <c r="H115" s="441"/>
      <c r="I115" s="452"/>
    </row>
    <row r="116" spans="2:9" ht="15.75" hidden="1">
      <c r="B116" s="304" t="s">
        <v>923</v>
      </c>
      <c r="C116" s="316" t="s">
        <v>457</v>
      </c>
      <c r="D116" s="298">
        <v>100</v>
      </c>
      <c r="E116" s="298">
        <v>100</v>
      </c>
      <c r="F116" s="298">
        <v>100</v>
      </c>
      <c r="G116" s="300" t="s">
        <v>810</v>
      </c>
      <c r="H116" s="441"/>
      <c r="I116" s="452"/>
    </row>
    <row r="117" spans="2:9" ht="15.75" hidden="1">
      <c r="B117" s="304" t="s">
        <v>890</v>
      </c>
      <c r="C117" s="323" t="s">
        <v>47</v>
      </c>
      <c r="D117" s="324" t="s">
        <v>832</v>
      </c>
      <c r="E117" s="325">
        <v>80</v>
      </c>
      <c r="F117" s="311"/>
      <c r="G117" s="324" t="s">
        <v>832</v>
      </c>
      <c r="H117" s="445"/>
      <c r="I117" s="456"/>
    </row>
    <row r="118" spans="2:9" ht="15.75" hidden="1">
      <c r="B118" s="304" t="s">
        <v>891</v>
      </c>
      <c r="C118" s="323" t="s">
        <v>48</v>
      </c>
      <c r="D118" s="324" t="s">
        <v>832</v>
      </c>
      <c r="E118" s="325">
        <v>80</v>
      </c>
      <c r="F118" s="311"/>
      <c r="G118" s="324" t="s">
        <v>832</v>
      </c>
      <c r="H118" s="445"/>
      <c r="I118" s="456"/>
    </row>
    <row r="119" spans="2:9" ht="15.75" hidden="1">
      <c r="B119" s="304"/>
      <c r="C119" s="323" t="s">
        <v>49</v>
      </c>
      <c r="D119" s="324" t="s">
        <v>832</v>
      </c>
      <c r="E119" s="325">
        <v>80</v>
      </c>
      <c r="F119" s="311"/>
      <c r="G119" s="324" t="s">
        <v>832</v>
      </c>
      <c r="H119" s="445"/>
      <c r="I119" s="456"/>
    </row>
    <row r="120" spans="2:9" ht="15.75" hidden="1">
      <c r="B120" s="304" t="s">
        <v>921</v>
      </c>
      <c r="C120" s="323" t="s">
        <v>50</v>
      </c>
      <c r="D120" s="324" t="s">
        <v>832</v>
      </c>
      <c r="E120" s="325">
        <v>80</v>
      </c>
      <c r="F120" s="311"/>
      <c r="G120" s="324" t="s">
        <v>832</v>
      </c>
      <c r="H120" s="445"/>
      <c r="I120" s="456"/>
    </row>
    <row r="121" spans="2:9" ht="15.75" hidden="1">
      <c r="B121" s="304"/>
      <c r="C121" s="323" t="s">
        <v>51</v>
      </c>
      <c r="D121" s="324" t="s">
        <v>832</v>
      </c>
      <c r="E121" s="325">
        <v>80</v>
      </c>
      <c r="F121" s="311"/>
      <c r="G121" s="324" t="s">
        <v>832</v>
      </c>
      <c r="H121" s="445"/>
      <c r="I121" s="456"/>
    </row>
    <row r="122" spans="2:9" ht="15.75" hidden="1">
      <c r="B122" s="304"/>
      <c r="C122" s="323" t="s">
        <v>52</v>
      </c>
      <c r="D122" s="324" t="s">
        <v>832</v>
      </c>
      <c r="E122" s="325">
        <v>80</v>
      </c>
      <c r="F122" s="311"/>
      <c r="G122" s="324" t="s">
        <v>832</v>
      </c>
      <c r="H122" s="445"/>
      <c r="I122" s="456"/>
    </row>
    <row r="123" spans="2:9" ht="15.75" hidden="1">
      <c r="B123" s="304"/>
      <c r="C123" s="323" t="s">
        <v>53</v>
      </c>
      <c r="D123" s="324" t="s">
        <v>832</v>
      </c>
      <c r="E123" s="325">
        <v>80</v>
      </c>
      <c r="F123" s="311"/>
      <c r="G123" s="324" t="s">
        <v>832</v>
      </c>
      <c r="H123" s="445"/>
      <c r="I123" s="456"/>
    </row>
    <row r="124" spans="2:9" ht="15.75" hidden="1">
      <c r="B124" s="304"/>
      <c r="C124" s="323" t="s">
        <v>54</v>
      </c>
      <c r="D124" s="324" t="s">
        <v>832</v>
      </c>
      <c r="E124" s="325">
        <v>80</v>
      </c>
      <c r="F124" s="311"/>
      <c r="G124" s="324" t="s">
        <v>832</v>
      </c>
      <c r="H124" s="445"/>
      <c r="I124" s="456"/>
    </row>
    <row r="125" spans="2:9" ht="15.75" hidden="1">
      <c r="B125" s="304"/>
      <c r="C125" s="323" t="s">
        <v>55</v>
      </c>
      <c r="D125" s="324" t="s">
        <v>832</v>
      </c>
      <c r="E125" s="325">
        <v>100</v>
      </c>
      <c r="F125" s="311"/>
      <c r="G125" s="324" t="s">
        <v>832</v>
      </c>
      <c r="H125" s="445"/>
      <c r="I125" s="456"/>
    </row>
    <row r="126" spans="2:9" ht="15.75" hidden="1">
      <c r="B126" s="304" t="s">
        <v>914</v>
      </c>
      <c r="C126" s="323" t="s">
        <v>552</v>
      </c>
      <c r="D126" s="324" t="s">
        <v>832</v>
      </c>
      <c r="E126" s="325">
        <v>80</v>
      </c>
      <c r="F126" s="311"/>
      <c r="G126" s="324" t="s">
        <v>832</v>
      </c>
      <c r="H126" s="445"/>
      <c r="I126" s="456"/>
    </row>
    <row r="127" spans="2:9" ht="15.75" hidden="1">
      <c r="B127" s="327" t="s">
        <v>913</v>
      </c>
      <c r="C127" s="323" t="s">
        <v>916</v>
      </c>
      <c r="D127" s="324"/>
      <c r="E127" s="325"/>
      <c r="F127" s="311"/>
      <c r="G127" s="324" t="s">
        <v>832</v>
      </c>
      <c r="H127" s="445"/>
      <c r="I127" s="456"/>
    </row>
    <row r="128" spans="2:9" ht="15.75" hidden="1">
      <c r="B128" s="304"/>
      <c r="C128" s="323" t="s">
        <v>917</v>
      </c>
      <c r="D128" s="324"/>
      <c r="E128" s="325"/>
      <c r="F128" s="311"/>
      <c r="G128" s="324" t="s">
        <v>832</v>
      </c>
      <c r="H128" s="445"/>
      <c r="I128" s="456"/>
    </row>
    <row r="129" spans="2:9" ht="15.75" hidden="1">
      <c r="B129" s="304"/>
      <c r="C129" s="323" t="s">
        <v>918</v>
      </c>
      <c r="D129" s="324"/>
      <c r="E129" s="325"/>
      <c r="F129" s="311"/>
      <c r="G129" s="324" t="s">
        <v>832</v>
      </c>
      <c r="H129" s="445"/>
      <c r="I129" s="456"/>
    </row>
    <row r="130" spans="2:9" ht="15.75" hidden="1">
      <c r="B130" s="304"/>
      <c r="C130" s="323" t="s">
        <v>919</v>
      </c>
      <c r="D130" s="324"/>
      <c r="E130" s="325"/>
      <c r="F130" s="311"/>
      <c r="G130" s="324" t="s">
        <v>832</v>
      </c>
      <c r="H130" s="445"/>
      <c r="I130" s="456"/>
    </row>
    <row r="131" spans="2:9" ht="15.75" hidden="1">
      <c r="B131" s="552" t="s">
        <v>823</v>
      </c>
      <c r="C131" s="545"/>
      <c r="D131" s="545"/>
      <c r="E131" s="545"/>
      <c r="F131" s="545"/>
      <c r="G131" s="545"/>
      <c r="H131" s="545"/>
      <c r="I131" s="545"/>
    </row>
    <row r="132" spans="2:9" ht="15.75" hidden="1">
      <c r="B132" s="292" t="s">
        <v>895</v>
      </c>
      <c r="C132" s="316" t="s">
        <v>460</v>
      </c>
      <c r="D132" s="298">
        <v>120</v>
      </c>
      <c r="E132" s="298">
        <v>130</v>
      </c>
      <c r="F132" s="298">
        <v>130</v>
      </c>
      <c r="G132" s="296" t="s">
        <v>811</v>
      </c>
      <c r="H132" s="443"/>
      <c r="I132" s="440"/>
    </row>
    <row r="133" spans="2:9" ht="15.75" hidden="1">
      <c r="B133" s="292" t="s">
        <v>896</v>
      </c>
      <c r="C133" s="316" t="s">
        <v>461</v>
      </c>
      <c r="D133" s="298">
        <v>70</v>
      </c>
      <c r="E133" s="298">
        <v>80</v>
      </c>
      <c r="F133" s="298">
        <v>80</v>
      </c>
      <c r="G133" s="296" t="s">
        <v>811</v>
      </c>
      <c r="H133" s="443"/>
      <c r="I133" s="440"/>
    </row>
    <row r="134" spans="2:9" ht="15.75" hidden="1">
      <c r="B134" s="292" t="s">
        <v>897</v>
      </c>
      <c r="C134" s="316" t="s">
        <v>462</v>
      </c>
      <c r="D134" s="298">
        <v>100</v>
      </c>
      <c r="E134" s="298">
        <v>110</v>
      </c>
      <c r="F134" s="298">
        <v>110</v>
      </c>
      <c r="G134" s="296" t="s">
        <v>811</v>
      </c>
      <c r="H134" s="443"/>
      <c r="I134" s="440"/>
    </row>
    <row r="135" spans="2:9" ht="15.75" hidden="1">
      <c r="B135" s="544" t="s">
        <v>819</v>
      </c>
      <c r="C135" s="545"/>
      <c r="D135" s="545"/>
      <c r="E135" s="545"/>
      <c r="F135" s="545"/>
      <c r="G135" s="545"/>
      <c r="H135" s="545"/>
      <c r="I135" s="545"/>
    </row>
    <row r="136" spans="2:9" ht="15.75" hidden="1">
      <c r="B136" s="292" t="s">
        <v>898</v>
      </c>
      <c r="C136" s="319" t="s">
        <v>465</v>
      </c>
      <c r="D136" s="320" t="s">
        <v>534</v>
      </c>
      <c r="E136" s="298">
        <v>50</v>
      </c>
      <c r="F136" s="298">
        <v>50</v>
      </c>
      <c r="G136" s="296" t="s">
        <v>811</v>
      </c>
      <c r="H136" s="443"/>
      <c r="I136" s="440"/>
    </row>
    <row r="137" spans="2:9" ht="15.75" hidden="1">
      <c r="B137" s="292" t="s">
        <v>899</v>
      </c>
      <c r="C137" s="319" t="s">
        <v>466</v>
      </c>
      <c r="D137" s="320" t="s">
        <v>534</v>
      </c>
      <c r="E137" s="298">
        <v>50</v>
      </c>
      <c r="F137" s="298">
        <v>50</v>
      </c>
      <c r="G137" s="296" t="s">
        <v>811</v>
      </c>
      <c r="H137" s="443"/>
      <c r="I137" s="440"/>
    </row>
    <row r="138" spans="2:9" ht="15.75" hidden="1">
      <c r="B138" s="292" t="s">
        <v>900</v>
      </c>
      <c r="C138" s="319" t="s">
        <v>467</v>
      </c>
      <c r="D138" s="320" t="s">
        <v>535</v>
      </c>
      <c r="E138" s="298">
        <v>80</v>
      </c>
      <c r="F138" s="298">
        <v>80</v>
      </c>
      <c r="G138" s="296" t="s">
        <v>811</v>
      </c>
      <c r="H138" s="443"/>
      <c r="I138" s="440"/>
    </row>
    <row r="139" spans="2:9" ht="15.75" hidden="1">
      <c r="B139" s="292" t="s">
        <v>901</v>
      </c>
      <c r="C139" s="319" t="s">
        <v>468</v>
      </c>
      <c r="D139" s="320" t="s">
        <v>534</v>
      </c>
      <c r="E139" s="298">
        <v>50</v>
      </c>
      <c r="F139" s="298">
        <v>50</v>
      </c>
      <c r="G139" s="296" t="s">
        <v>811</v>
      </c>
      <c r="H139" s="443"/>
      <c r="I139" s="440"/>
    </row>
    <row r="140" spans="2:9" ht="15.75" hidden="1">
      <c r="B140" s="292" t="s">
        <v>901</v>
      </c>
      <c r="C140" s="319" t="s">
        <v>469</v>
      </c>
      <c r="D140" s="320" t="s">
        <v>534</v>
      </c>
      <c r="E140" s="298">
        <v>50</v>
      </c>
      <c r="F140" s="298">
        <v>50</v>
      </c>
      <c r="G140" s="296" t="s">
        <v>811</v>
      </c>
      <c r="H140" s="443"/>
      <c r="I140" s="440"/>
    </row>
    <row r="141" spans="2:9" ht="15.75" hidden="1">
      <c r="B141" s="292" t="s">
        <v>901</v>
      </c>
      <c r="C141" s="319" t="s">
        <v>470</v>
      </c>
      <c r="D141" s="320" t="s">
        <v>534</v>
      </c>
      <c r="E141" s="298">
        <v>50</v>
      </c>
      <c r="F141" s="298">
        <v>50</v>
      </c>
      <c r="G141" s="296" t="s">
        <v>811</v>
      </c>
      <c r="H141" s="443"/>
      <c r="I141" s="440"/>
    </row>
    <row r="142" spans="2:9" ht="15.75" hidden="1">
      <c r="B142" s="292" t="s">
        <v>901</v>
      </c>
      <c r="C142" s="319" t="s">
        <v>471</v>
      </c>
      <c r="D142" s="320" t="s">
        <v>534</v>
      </c>
      <c r="E142" s="298">
        <v>50</v>
      </c>
      <c r="F142" s="298">
        <v>50</v>
      </c>
      <c r="G142" s="296" t="s">
        <v>811</v>
      </c>
      <c r="H142" s="443"/>
      <c r="I142" s="440"/>
    </row>
    <row r="143" spans="2:9" ht="15.75" hidden="1">
      <c r="B143" s="292" t="s">
        <v>901</v>
      </c>
      <c r="C143" s="319" t="s">
        <v>472</v>
      </c>
      <c r="D143" s="320" t="s">
        <v>534</v>
      </c>
      <c r="E143" s="298">
        <v>50</v>
      </c>
      <c r="F143" s="298">
        <v>50</v>
      </c>
      <c r="G143" s="296" t="s">
        <v>811</v>
      </c>
      <c r="H143" s="443"/>
      <c r="I143" s="440"/>
    </row>
    <row r="144" spans="2:9" ht="15.75" hidden="1">
      <c r="B144" s="292" t="s">
        <v>901</v>
      </c>
      <c r="C144" s="319" t="s">
        <v>473</v>
      </c>
      <c r="D144" s="320" t="s">
        <v>535</v>
      </c>
      <c r="E144" s="298">
        <v>80</v>
      </c>
      <c r="F144" s="298">
        <v>80</v>
      </c>
      <c r="G144" s="296" t="s">
        <v>811</v>
      </c>
      <c r="H144" s="443"/>
      <c r="I144" s="440"/>
    </row>
    <row r="145" spans="2:9" ht="15.75" hidden="1">
      <c r="B145" s="292" t="s">
        <v>902</v>
      </c>
      <c r="C145" s="319" t="s">
        <v>474</v>
      </c>
      <c r="D145" s="320" t="s">
        <v>533</v>
      </c>
      <c r="E145" s="298">
        <v>110</v>
      </c>
      <c r="F145" s="298">
        <v>110</v>
      </c>
      <c r="G145" s="296" t="s">
        <v>811</v>
      </c>
      <c r="H145" s="443"/>
      <c r="I145" s="440"/>
    </row>
    <row r="146" spans="2:9" ht="15.75" hidden="1">
      <c r="B146" s="292" t="s">
        <v>903</v>
      </c>
      <c r="C146" s="319" t="s">
        <v>475</v>
      </c>
      <c r="D146" s="320" t="s">
        <v>536</v>
      </c>
      <c r="E146" s="298">
        <v>80</v>
      </c>
      <c r="F146" s="298">
        <v>80</v>
      </c>
      <c r="G146" s="296" t="s">
        <v>811</v>
      </c>
      <c r="H146" s="443"/>
      <c r="I146" s="440"/>
    </row>
    <row r="147" spans="2:9" ht="15.75" hidden="1">
      <c r="B147" s="292" t="s">
        <v>904</v>
      </c>
      <c r="C147" s="319" t="s">
        <v>476</v>
      </c>
      <c r="D147" s="320" t="s">
        <v>537</v>
      </c>
      <c r="E147" s="298">
        <v>60</v>
      </c>
      <c r="F147" s="298">
        <v>60</v>
      </c>
      <c r="G147" s="296" t="s">
        <v>811</v>
      </c>
      <c r="H147" s="443"/>
      <c r="I147" s="440"/>
    </row>
    <row r="148" spans="2:9" ht="15.75" hidden="1">
      <c r="B148" s="292" t="s">
        <v>904</v>
      </c>
      <c r="C148" s="319" t="s">
        <v>477</v>
      </c>
      <c r="D148" s="320" t="s">
        <v>533</v>
      </c>
      <c r="E148" s="298">
        <v>110</v>
      </c>
      <c r="F148" s="298">
        <v>110</v>
      </c>
      <c r="G148" s="296" t="s">
        <v>811</v>
      </c>
      <c r="H148" s="443"/>
      <c r="I148" s="440"/>
    </row>
    <row r="149" spans="2:9" ht="15.75" hidden="1">
      <c r="B149" s="292" t="s">
        <v>905</v>
      </c>
      <c r="C149" s="319" t="s">
        <v>478</v>
      </c>
      <c r="D149" s="320" t="s">
        <v>534</v>
      </c>
      <c r="E149" s="298">
        <v>50</v>
      </c>
      <c r="F149" s="298">
        <v>50</v>
      </c>
      <c r="G149" s="296" t="s">
        <v>811</v>
      </c>
      <c r="H149" s="443"/>
      <c r="I149" s="440"/>
    </row>
    <row r="150" spans="2:9" ht="15.75" hidden="1">
      <c r="B150" s="292" t="s">
        <v>905</v>
      </c>
      <c r="C150" s="319" t="s">
        <v>479</v>
      </c>
      <c r="D150" s="320" t="s">
        <v>538</v>
      </c>
      <c r="E150" s="298">
        <v>50</v>
      </c>
      <c r="F150" s="298">
        <v>50</v>
      </c>
      <c r="G150" s="296" t="s">
        <v>811</v>
      </c>
      <c r="H150" s="443"/>
      <c r="I150" s="440"/>
    </row>
    <row r="151" spans="2:9" ht="15.75" hidden="1">
      <c r="B151" s="292" t="s">
        <v>905</v>
      </c>
      <c r="C151" s="319" t="s">
        <v>480</v>
      </c>
      <c r="D151" s="320" t="s">
        <v>534</v>
      </c>
      <c r="E151" s="298">
        <v>50</v>
      </c>
      <c r="F151" s="298">
        <v>50</v>
      </c>
      <c r="G151" s="296" t="s">
        <v>811</v>
      </c>
      <c r="H151" s="443"/>
      <c r="I151" s="440"/>
    </row>
    <row r="152" spans="2:9" ht="15.75" hidden="1">
      <c r="B152" s="292" t="s">
        <v>906</v>
      </c>
      <c r="C152" s="319" t="s">
        <v>481</v>
      </c>
      <c r="D152" s="320" t="s">
        <v>539</v>
      </c>
      <c r="E152" s="298">
        <v>40</v>
      </c>
      <c r="F152" s="298">
        <v>40</v>
      </c>
      <c r="G152" s="296" t="s">
        <v>811</v>
      </c>
      <c r="H152" s="443"/>
      <c r="I152" s="440"/>
    </row>
    <row r="153" spans="2:9" ht="15.75" hidden="1">
      <c r="B153" s="292" t="s">
        <v>907</v>
      </c>
      <c r="C153" s="319" t="s">
        <v>482</v>
      </c>
      <c r="D153" s="320" t="s">
        <v>539</v>
      </c>
      <c r="E153" s="298">
        <v>40</v>
      </c>
      <c r="F153" s="298">
        <v>40</v>
      </c>
      <c r="G153" s="296" t="s">
        <v>811</v>
      </c>
      <c r="H153" s="443"/>
      <c r="I153" s="440"/>
    </row>
    <row r="154" spans="2:9" ht="15.75" hidden="1">
      <c r="B154" s="292" t="s">
        <v>903</v>
      </c>
      <c r="C154" s="319" t="s">
        <v>484</v>
      </c>
      <c r="D154" s="320" t="s">
        <v>540</v>
      </c>
      <c r="E154" s="298">
        <v>180</v>
      </c>
      <c r="F154" s="298">
        <v>180</v>
      </c>
      <c r="G154" s="296" t="s">
        <v>811</v>
      </c>
      <c r="H154" s="443"/>
      <c r="I154" s="440"/>
    </row>
    <row r="155" spans="2:9" ht="15.75">
      <c r="B155" s="553" t="s">
        <v>1714</v>
      </c>
      <c r="C155" s="635"/>
      <c r="D155" s="635"/>
      <c r="E155" s="635"/>
      <c r="F155" s="635"/>
      <c r="G155" s="635"/>
      <c r="H155" s="635"/>
      <c r="I155" s="440"/>
    </row>
    <row r="156" spans="2:9" ht="15.75">
      <c r="B156" s="276" t="s">
        <v>1547</v>
      </c>
      <c r="C156" s="316" t="s">
        <v>486</v>
      </c>
      <c r="D156" s="298">
        <v>50</v>
      </c>
      <c r="E156" s="298">
        <v>75</v>
      </c>
      <c r="F156" s="298">
        <v>75</v>
      </c>
      <c r="G156" s="296" t="s">
        <v>811</v>
      </c>
      <c r="H156" s="296">
        <v>110</v>
      </c>
      <c r="I156" s="440"/>
    </row>
    <row r="157" spans="2:9" ht="15.75" hidden="1">
      <c r="B157" s="292" t="s">
        <v>908</v>
      </c>
      <c r="C157" s="328" t="s">
        <v>487</v>
      </c>
      <c r="D157" s="298">
        <v>10</v>
      </c>
      <c r="E157" s="298">
        <v>10</v>
      </c>
      <c r="F157" s="298">
        <v>10</v>
      </c>
      <c r="G157" s="296" t="s">
        <v>812</v>
      </c>
      <c r="H157" s="296"/>
      <c r="I157" s="440"/>
    </row>
    <row r="158" spans="2:9" ht="15.75" hidden="1">
      <c r="B158" s="292"/>
      <c r="C158" s="328" t="s">
        <v>488</v>
      </c>
      <c r="D158" s="298">
        <v>10</v>
      </c>
      <c r="E158" s="298">
        <v>50</v>
      </c>
      <c r="F158" s="298">
        <v>50</v>
      </c>
      <c r="G158" s="296" t="s">
        <v>811</v>
      </c>
      <c r="H158" s="296"/>
      <c r="I158" s="440"/>
    </row>
    <row r="159" spans="2:9" ht="27.75" customHeight="1">
      <c r="B159" s="276" t="s">
        <v>1549</v>
      </c>
      <c r="C159" s="273" t="s">
        <v>1548</v>
      </c>
      <c r="D159" s="298">
        <v>15</v>
      </c>
      <c r="E159" s="298">
        <v>20</v>
      </c>
      <c r="F159" s="298">
        <v>20</v>
      </c>
      <c r="G159" s="296" t="s">
        <v>812</v>
      </c>
      <c r="H159" s="296">
        <v>35</v>
      </c>
      <c r="I159" s="440"/>
    </row>
    <row r="160" spans="2:9" ht="28.5" customHeight="1" hidden="1">
      <c r="B160" s="292" t="s">
        <v>909</v>
      </c>
      <c r="C160" s="328" t="s">
        <v>490</v>
      </c>
      <c r="D160" s="298">
        <v>70</v>
      </c>
      <c r="E160" s="298">
        <v>100</v>
      </c>
      <c r="F160" s="298">
        <v>100</v>
      </c>
      <c r="G160" s="296" t="s">
        <v>813</v>
      </c>
      <c r="H160" s="296"/>
      <c r="I160" s="440"/>
    </row>
    <row r="161" spans="2:9" ht="24.75" customHeight="1" hidden="1">
      <c r="B161" s="292" t="s">
        <v>910</v>
      </c>
      <c r="C161" s="328" t="s">
        <v>491</v>
      </c>
      <c r="D161" s="298">
        <v>150</v>
      </c>
      <c r="E161" s="298">
        <v>150</v>
      </c>
      <c r="F161" s="298">
        <v>150</v>
      </c>
      <c r="G161" s="296" t="s">
        <v>811</v>
      </c>
      <c r="H161" s="296"/>
      <c r="I161" s="440"/>
    </row>
    <row r="162" spans="2:9" ht="15.75">
      <c r="B162" s="292" t="s">
        <v>910</v>
      </c>
      <c r="C162" s="328" t="s">
        <v>523</v>
      </c>
      <c r="D162" s="298"/>
      <c r="E162" s="298">
        <v>250</v>
      </c>
      <c r="F162" s="298">
        <v>250</v>
      </c>
      <c r="G162" s="296" t="s">
        <v>811</v>
      </c>
      <c r="H162" s="296">
        <v>350</v>
      </c>
      <c r="I162" s="440"/>
    </row>
    <row r="163" spans="2:9" ht="15.75">
      <c r="B163" s="292" t="s">
        <v>1551</v>
      </c>
      <c r="C163" s="328" t="s">
        <v>1550</v>
      </c>
      <c r="D163" s="298">
        <v>30</v>
      </c>
      <c r="E163" s="298">
        <v>50</v>
      </c>
      <c r="F163" s="298">
        <v>50</v>
      </c>
      <c r="G163" s="296" t="s">
        <v>811</v>
      </c>
      <c r="H163" s="296">
        <v>110</v>
      </c>
      <c r="I163" s="440"/>
    </row>
    <row r="164" spans="2:9" ht="15.75">
      <c r="B164" s="292" t="s">
        <v>1551</v>
      </c>
      <c r="C164" s="273" t="s">
        <v>1552</v>
      </c>
      <c r="D164" s="298">
        <v>30</v>
      </c>
      <c r="E164" s="298">
        <v>30</v>
      </c>
      <c r="F164" s="298">
        <v>30</v>
      </c>
      <c r="G164" s="296" t="s">
        <v>811</v>
      </c>
      <c r="H164" s="296">
        <v>60</v>
      </c>
      <c r="I164" s="440"/>
    </row>
    <row r="165" spans="2:9" ht="15.75" hidden="1">
      <c r="B165" s="292" t="s">
        <v>911</v>
      </c>
      <c r="C165" s="328" t="s">
        <v>493</v>
      </c>
      <c r="D165" s="298">
        <v>20</v>
      </c>
      <c r="E165" s="298">
        <v>20</v>
      </c>
      <c r="F165" s="298">
        <v>20</v>
      </c>
      <c r="G165" s="296" t="s">
        <v>811</v>
      </c>
      <c r="H165" s="296"/>
      <c r="I165" s="440"/>
    </row>
    <row r="166" spans="2:9" ht="15.75" hidden="1">
      <c r="B166" s="292" t="s">
        <v>911</v>
      </c>
      <c r="C166" s="328" t="s">
        <v>494</v>
      </c>
      <c r="D166" s="298">
        <v>20</v>
      </c>
      <c r="E166" s="298">
        <v>20</v>
      </c>
      <c r="F166" s="298">
        <v>20</v>
      </c>
      <c r="G166" s="296" t="s">
        <v>811</v>
      </c>
      <c r="H166" s="296"/>
      <c r="I166" s="440"/>
    </row>
    <row r="167" spans="2:9" ht="15.75">
      <c r="B167" s="276" t="s">
        <v>912</v>
      </c>
      <c r="C167" s="273" t="s">
        <v>1553</v>
      </c>
      <c r="D167" s="298">
        <v>50</v>
      </c>
      <c r="E167" s="298">
        <v>75</v>
      </c>
      <c r="F167" s="298">
        <v>75</v>
      </c>
      <c r="G167" s="296" t="s">
        <v>811</v>
      </c>
      <c r="H167" s="296">
        <v>90</v>
      </c>
      <c r="I167" s="440"/>
    </row>
    <row r="168" spans="2:9" ht="15.75">
      <c r="B168" s="292" t="s">
        <v>1072</v>
      </c>
      <c r="C168" s="273" t="s">
        <v>1377</v>
      </c>
      <c r="D168" s="298"/>
      <c r="E168" s="298"/>
      <c r="F168" s="298"/>
      <c r="G168" s="296" t="s">
        <v>811</v>
      </c>
      <c r="H168" s="296">
        <v>140</v>
      </c>
      <c r="I168" s="440"/>
    </row>
    <row r="169" spans="2:9" ht="15.75">
      <c r="B169" s="276" t="s">
        <v>1074</v>
      </c>
      <c r="C169" s="273" t="s">
        <v>1073</v>
      </c>
      <c r="D169" s="298"/>
      <c r="E169" s="298"/>
      <c r="F169" s="298"/>
      <c r="G169" s="296" t="s">
        <v>811</v>
      </c>
      <c r="H169" s="296">
        <v>110</v>
      </c>
      <c r="I169" s="440"/>
    </row>
    <row r="170" spans="2:9" ht="15.75">
      <c r="B170" s="276" t="s">
        <v>1075</v>
      </c>
      <c r="C170" s="273" t="s">
        <v>1554</v>
      </c>
      <c r="D170" s="298"/>
      <c r="E170" s="298"/>
      <c r="F170" s="298"/>
      <c r="G170" s="296" t="s">
        <v>811</v>
      </c>
      <c r="H170" s="296">
        <v>90</v>
      </c>
      <c r="I170" s="440"/>
    </row>
    <row r="171" spans="2:8" ht="31.5">
      <c r="B171" s="329" t="s">
        <v>1281</v>
      </c>
      <c r="C171" s="355" t="s">
        <v>1555</v>
      </c>
      <c r="D171" s="298"/>
      <c r="E171" s="298"/>
      <c r="F171" s="298"/>
      <c r="G171" s="298" t="s">
        <v>1282</v>
      </c>
      <c r="H171" s="298">
        <v>110</v>
      </c>
    </row>
    <row r="172" spans="2:8" ht="31.5">
      <c r="B172" s="329" t="s">
        <v>1281</v>
      </c>
      <c r="C172" s="355" t="s">
        <v>1556</v>
      </c>
      <c r="D172" s="298"/>
      <c r="E172" s="298"/>
      <c r="F172" s="298"/>
      <c r="G172" s="298" t="s">
        <v>1282</v>
      </c>
      <c r="H172" s="298">
        <v>220</v>
      </c>
    </row>
    <row r="173" spans="2:8" ht="15.75">
      <c r="B173" s="276" t="s">
        <v>1558</v>
      </c>
      <c r="C173" s="330" t="s">
        <v>1557</v>
      </c>
      <c r="D173" s="298"/>
      <c r="E173" s="298"/>
      <c r="F173" s="298"/>
      <c r="G173" s="298" t="s">
        <v>811</v>
      </c>
      <c r="H173" s="298">
        <v>660</v>
      </c>
    </row>
    <row r="174" spans="2:8" ht="15.75">
      <c r="B174" s="549" t="s">
        <v>1715</v>
      </c>
      <c r="C174" s="635"/>
      <c r="D174" s="635"/>
      <c r="E174" s="635"/>
      <c r="F174" s="635"/>
      <c r="G174" s="635"/>
      <c r="H174" s="635"/>
    </row>
    <row r="175" spans="2:8" ht="63">
      <c r="B175" s="331" t="s">
        <v>910</v>
      </c>
      <c r="C175" s="332" t="s">
        <v>1559</v>
      </c>
      <c r="D175" s="298"/>
      <c r="E175" s="298"/>
      <c r="F175" s="298"/>
      <c r="G175" s="298" t="s">
        <v>817</v>
      </c>
      <c r="H175" s="298">
        <v>2090</v>
      </c>
    </row>
    <row r="176" spans="2:8" ht="48" customHeight="1" hidden="1">
      <c r="B176" s="331" t="s">
        <v>910</v>
      </c>
      <c r="C176" s="333" t="s">
        <v>803</v>
      </c>
      <c r="D176" s="298"/>
      <c r="E176" s="298"/>
      <c r="F176" s="298"/>
      <c r="G176" s="298" t="s">
        <v>817</v>
      </c>
      <c r="H176" s="446"/>
    </row>
    <row r="177" spans="2:8" ht="31.5" hidden="1">
      <c r="B177" s="331" t="s">
        <v>910</v>
      </c>
      <c r="C177" s="332" t="s">
        <v>804</v>
      </c>
      <c r="D177" s="298"/>
      <c r="E177" s="298"/>
      <c r="F177" s="298"/>
      <c r="G177" s="298" t="s">
        <v>817</v>
      </c>
      <c r="H177" s="446"/>
    </row>
    <row r="178" spans="2:8" ht="47.25" hidden="1">
      <c r="B178" s="331" t="s">
        <v>910</v>
      </c>
      <c r="C178" s="332" t="s">
        <v>805</v>
      </c>
      <c r="D178" s="298"/>
      <c r="E178" s="298"/>
      <c r="F178" s="298"/>
      <c r="G178" s="298" t="s">
        <v>817</v>
      </c>
      <c r="H178" s="446"/>
    </row>
    <row r="179" spans="2:8" ht="42" customHeight="1" hidden="1">
      <c r="B179" s="331" t="s">
        <v>910</v>
      </c>
      <c r="C179" s="332" t="s">
        <v>806</v>
      </c>
      <c r="D179" s="298"/>
      <c r="E179" s="322"/>
      <c r="F179" s="322"/>
      <c r="G179" s="298" t="s">
        <v>817</v>
      </c>
      <c r="H179" s="446"/>
    </row>
    <row r="180" spans="2:9" ht="20.25" customHeight="1" hidden="1">
      <c r="B180" s="549" t="s">
        <v>1025</v>
      </c>
      <c r="C180" s="550"/>
      <c r="D180" s="550"/>
      <c r="E180" s="550"/>
      <c r="F180" s="550"/>
      <c r="G180" s="550"/>
      <c r="H180" s="550"/>
      <c r="I180" s="550"/>
    </row>
    <row r="181" spans="2:9" ht="32.25" customHeight="1" hidden="1">
      <c r="B181" s="331"/>
      <c r="C181" s="334" t="s">
        <v>802</v>
      </c>
      <c r="D181" s="298">
        <v>240</v>
      </c>
      <c r="E181" s="298">
        <v>270</v>
      </c>
      <c r="F181" s="298">
        <v>270</v>
      </c>
      <c r="G181" s="300" t="s">
        <v>810</v>
      </c>
      <c r="H181" s="441"/>
      <c r="I181" s="452"/>
    </row>
    <row r="182" spans="2:8" ht="47.25" customHeight="1">
      <c r="B182" s="331" t="s">
        <v>1596</v>
      </c>
      <c r="C182" s="332" t="s">
        <v>1560</v>
      </c>
      <c r="D182" s="298"/>
      <c r="E182" s="298"/>
      <c r="F182" s="298"/>
      <c r="G182" s="298" t="s">
        <v>817</v>
      </c>
      <c r="H182" s="298">
        <v>2750</v>
      </c>
    </row>
    <row r="183" spans="2:8" ht="20.25" customHeight="1">
      <c r="B183" s="349" t="s">
        <v>910</v>
      </c>
      <c r="C183" s="350" t="s">
        <v>1561</v>
      </c>
      <c r="D183" s="351"/>
      <c r="E183" s="352"/>
      <c r="F183" s="353"/>
      <c r="G183" s="353" t="str">
        <f>G182</f>
        <v>1 инъекция</v>
      </c>
      <c r="H183" s="298">
        <v>3190</v>
      </c>
    </row>
    <row r="184" spans="2:9" ht="20.25" customHeight="1" hidden="1">
      <c r="B184" s="552" t="s">
        <v>1138</v>
      </c>
      <c r="C184" s="545"/>
      <c r="D184" s="545"/>
      <c r="E184" s="545"/>
      <c r="F184" s="545"/>
      <c r="G184" s="545"/>
      <c r="H184" s="545"/>
      <c r="I184" s="545"/>
    </row>
    <row r="185" spans="2:9" ht="15.75" hidden="1">
      <c r="B185" s="304" t="s">
        <v>890</v>
      </c>
      <c r="C185" s="323" t="s">
        <v>47</v>
      </c>
      <c r="D185" s="324" t="s">
        <v>832</v>
      </c>
      <c r="E185" s="325">
        <v>80</v>
      </c>
      <c r="F185" s="311"/>
      <c r="G185" s="324" t="s">
        <v>832</v>
      </c>
      <c r="H185" s="445"/>
      <c r="I185" s="456"/>
    </row>
    <row r="186" spans="2:9" ht="15.75" hidden="1">
      <c r="B186" s="304" t="s">
        <v>891</v>
      </c>
      <c r="C186" s="323" t="s">
        <v>48</v>
      </c>
      <c r="D186" s="324" t="s">
        <v>832</v>
      </c>
      <c r="E186" s="325">
        <v>80</v>
      </c>
      <c r="F186" s="311"/>
      <c r="G186" s="324" t="s">
        <v>832</v>
      </c>
      <c r="H186" s="445"/>
      <c r="I186" s="456"/>
    </row>
    <row r="187" spans="2:9" ht="15.75" hidden="1">
      <c r="B187" s="304"/>
      <c r="C187" s="323" t="s">
        <v>49</v>
      </c>
      <c r="D187" s="324" t="s">
        <v>832</v>
      </c>
      <c r="E187" s="325">
        <v>80</v>
      </c>
      <c r="F187" s="311"/>
      <c r="G187" s="324" t="s">
        <v>832</v>
      </c>
      <c r="H187" s="445"/>
      <c r="I187" s="456"/>
    </row>
    <row r="188" spans="2:9" ht="15.75" hidden="1">
      <c r="B188" s="304" t="s">
        <v>921</v>
      </c>
      <c r="C188" s="323" t="s">
        <v>50</v>
      </c>
      <c r="D188" s="324" t="s">
        <v>832</v>
      </c>
      <c r="E188" s="325">
        <v>80</v>
      </c>
      <c r="F188" s="311"/>
      <c r="G188" s="324" t="s">
        <v>832</v>
      </c>
      <c r="H188" s="445"/>
      <c r="I188" s="456"/>
    </row>
    <row r="189" spans="2:9" ht="12.75" customHeight="1" hidden="1">
      <c r="B189" s="304"/>
      <c r="C189" s="323" t="s">
        <v>51</v>
      </c>
      <c r="D189" s="324" t="s">
        <v>832</v>
      </c>
      <c r="E189" s="325">
        <v>80</v>
      </c>
      <c r="F189" s="311"/>
      <c r="G189" s="324" t="s">
        <v>832</v>
      </c>
      <c r="H189" s="445"/>
      <c r="I189" s="456"/>
    </row>
    <row r="190" spans="2:9" ht="12.75" customHeight="1" hidden="1">
      <c r="B190" s="304"/>
      <c r="C190" s="323" t="s">
        <v>52</v>
      </c>
      <c r="D190" s="324" t="s">
        <v>832</v>
      </c>
      <c r="E190" s="325">
        <v>80</v>
      </c>
      <c r="F190" s="311"/>
      <c r="G190" s="324" t="s">
        <v>832</v>
      </c>
      <c r="H190" s="445"/>
      <c r="I190" s="456"/>
    </row>
    <row r="191" spans="2:9" ht="15.75" hidden="1">
      <c r="B191" s="304"/>
      <c r="C191" s="323" t="s">
        <v>53</v>
      </c>
      <c r="D191" s="324" t="s">
        <v>832</v>
      </c>
      <c r="E191" s="325">
        <v>80</v>
      </c>
      <c r="F191" s="311"/>
      <c r="G191" s="324" t="s">
        <v>832</v>
      </c>
      <c r="H191" s="445"/>
      <c r="I191" s="456"/>
    </row>
    <row r="192" spans="2:9" ht="15.75" hidden="1">
      <c r="B192" s="304"/>
      <c r="C192" s="323" t="s">
        <v>54</v>
      </c>
      <c r="D192" s="324" t="s">
        <v>832</v>
      </c>
      <c r="E192" s="325">
        <v>80</v>
      </c>
      <c r="F192" s="311"/>
      <c r="G192" s="324" t="s">
        <v>832</v>
      </c>
      <c r="H192" s="445"/>
      <c r="I192" s="456"/>
    </row>
    <row r="193" spans="2:9" ht="15.75" hidden="1">
      <c r="B193" s="304"/>
      <c r="C193" s="323" t="s">
        <v>55</v>
      </c>
      <c r="D193" s="324" t="s">
        <v>832</v>
      </c>
      <c r="E193" s="325">
        <v>100</v>
      </c>
      <c r="F193" s="311"/>
      <c r="G193" s="324" t="s">
        <v>832</v>
      </c>
      <c r="H193" s="445"/>
      <c r="I193" s="456"/>
    </row>
    <row r="194" spans="2:9" ht="15.75" hidden="1">
      <c r="B194" s="304" t="s">
        <v>914</v>
      </c>
      <c r="C194" s="323" t="s">
        <v>552</v>
      </c>
      <c r="D194" s="324" t="s">
        <v>832</v>
      </c>
      <c r="E194" s="325">
        <v>80</v>
      </c>
      <c r="F194" s="311"/>
      <c r="G194" s="324" t="s">
        <v>832</v>
      </c>
      <c r="H194" s="445"/>
      <c r="I194" s="456"/>
    </row>
    <row r="195" spans="2:9" ht="15.75" hidden="1">
      <c r="B195" s="292" t="s">
        <v>883</v>
      </c>
      <c r="C195" s="316" t="s">
        <v>439</v>
      </c>
      <c r="D195" s="298">
        <v>110</v>
      </c>
      <c r="E195" s="298">
        <v>120</v>
      </c>
      <c r="F195" s="298">
        <v>130</v>
      </c>
      <c r="G195" s="300" t="s">
        <v>810</v>
      </c>
      <c r="H195" s="441"/>
      <c r="I195" s="452"/>
    </row>
    <row r="196" spans="2:9" ht="15.75" hidden="1">
      <c r="B196" s="292" t="s">
        <v>877</v>
      </c>
      <c r="C196" s="316" t="s">
        <v>878</v>
      </c>
      <c r="D196" s="298">
        <v>105</v>
      </c>
      <c r="E196" s="298">
        <v>115</v>
      </c>
      <c r="F196" s="298">
        <v>120</v>
      </c>
      <c r="G196" s="300" t="s">
        <v>810</v>
      </c>
      <c r="H196" s="441"/>
      <c r="I196" s="452"/>
    </row>
    <row r="197" spans="2:9" ht="18" customHeight="1" hidden="1">
      <c r="B197" s="556" t="s">
        <v>1153</v>
      </c>
      <c r="C197" s="550"/>
      <c r="D197" s="550"/>
      <c r="E197" s="550"/>
      <c r="F197" s="550"/>
      <c r="G197" s="550"/>
      <c r="H197" s="550"/>
      <c r="I197" s="550"/>
    </row>
    <row r="198" spans="2:9" ht="15.75" hidden="1">
      <c r="B198" s="298"/>
      <c r="C198" s="299" t="s">
        <v>1167</v>
      </c>
      <c r="D198" s="298"/>
      <c r="E198" s="298"/>
      <c r="F198" s="298"/>
      <c r="G198" s="307" t="s">
        <v>810</v>
      </c>
      <c r="H198" s="442"/>
      <c r="I198" s="454"/>
    </row>
    <row r="199" spans="2:8" ht="15.75" hidden="1">
      <c r="B199" s="298"/>
      <c r="C199" s="299" t="s">
        <v>1155</v>
      </c>
      <c r="D199" s="298"/>
      <c r="E199" s="298"/>
      <c r="F199" s="298"/>
      <c r="G199" s="298" t="s">
        <v>811</v>
      </c>
      <c r="H199" s="446"/>
    </row>
    <row r="200" spans="2:8" ht="15.75" hidden="1">
      <c r="B200" s="344" t="s">
        <v>1175</v>
      </c>
      <c r="C200" s="299" t="s">
        <v>1173</v>
      </c>
      <c r="D200" s="298"/>
      <c r="E200" s="298"/>
      <c r="F200" s="298"/>
      <c r="G200" s="298" t="s">
        <v>1164</v>
      </c>
      <c r="H200" s="446"/>
    </row>
    <row r="201" spans="2:8" ht="15.75" hidden="1">
      <c r="B201" s="344" t="s">
        <v>1175</v>
      </c>
      <c r="C201" s="299" t="s">
        <v>1174</v>
      </c>
      <c r="D201" s="298"/>
      <c r="E201" s="298"/>
      <c r="F201" s="298"/>
      <c r="G201" s="298" t="s">
        <v>1164</v>
      </c>
      <c r="H201" s="446"/>
    </row>
    <row r="202" spans="2:8" ht="15.75" hidden="1">
      <c r="B202" s="344" t="s">
        <v>1175</v>
      </c>
      <c r="C202" s="299" t="s">
        <v>1156</v>
      </c>
      <c r="D202" s="298"/>
      <c r="E202" s="298"/>
      <c r="F202" s="298"/>
      <c r="G202" s="298" t="s">
        <v>1164</v>
      </c>
      <c r="H202" s="446"/>
    </row>
    <row r="203" spans="2:8" ht="15.75" hidden="1">
      <c r="B203" s="298" t="s">
        <v>1172</v>
      </c>
      <c r="C203" s="299" t="s">
        <v>1157</v>
      </c>
      <c r="D203" s="298"/>
      <c r="E203" s="298"/>
      <c r="F203" s="298"/>
      <c r="G203" s="298" t="str">
        <f>G199</f>
        <v>1 процедура</v>
      </c>
      <c r="H203" s="446"/>
    </row>
    <row r="204" spans="2:8" ht="15.75" hidden="1">
      <c r="B204" s="296" t="s">
        <v>1170</v>
      </c>
      <c r="C204" s="299" t="s">
        <v>1165</v>
      </c>
      <c r="D204" s="298"/>
      <c r="E204" s="298"/>
      <c r="F204" s="298"/>
      <c r="G204" s="298" t="s">
        <v>1164</v>
      </c>
      <c r="H204" s="446"/>
    </row>
    <row r="205" spans="2:8" ht="15.75" hidden="1">
      <c r="B205" s="296" t="s">
        <v>1171</v>
      </c>
      <c r="C205" s="299" t="s">
        <v>1166</v>
      </c>
      <c r="D205" s="298"/>
      <c r="E205" s="298"/>
      <c r="F205" s="298"/>
      <c r="G205" s="298" t="s">
        <v>1164</v>
      </c>
      <c r="H205" s="446"/>
    </row>
    <row r="206" spans="2:8" ht="15.75" hidden="1">
      <c r="B206" s="298" t="s">
        <v>1178</v>
      </c>
      <c r="C206" s="299" t="s">
        <v>1158</v>
      </c>
      <c r="D206" s="298"/>
      <c r="E206" s="298"/>
      <c r="F206" s="298"/>
      <c r="G206" s="298" t="s">
        <v>1164</v>
      </c>
      <c r="H206" s="446"/>
    </row>
    <row r="207" spans="2:8" ht="15.75" hidden="1">
      <c r="B207" s="298" t="s">
        <v>1177</v>
      </c>
      <c r="C207" s="299" t="s">
        <v>1159</v>
      </c>
      <c r="D207" s="298"/>
      <c r="E207" s="298"/>
      <c r="F207" s="298"/>
      <c r="G207" s="298" t="s">
        <v>1164</v>
      </c>
      <c r="H207" s="446"/>
    </row>
    <row r="208" spans="2:8" ht="15.75" hidden="1">
      <c r="B208" s="298" t="s">
        <v>1169</v>
      </c>
      <c r="C208" s="299" t="s">
        <v>1160</v>
      </c>
      <c r="D208" s="298"/>
      <c r="E208" s="298"/>
      <c r="F208" s="298"/>
      <c r="G208" s="298" t="s">
        <v>1164</v>
      </c>
      <c r="H208" s="446"/>
    </row>
    <row r="209" spans="2:8" ht="15.75" hidden="1">
      <c r="B209" s="298" t="s">
        <v>1168</v>
      </c>
      <c r="C209" s="299" t="s">
        <v>1161</v>
      </c>
      <c r="D209" s="298"/>
      <c r="E209" s="298"/>
      <c r="F209" s="298"/>
      <c r="G209" s="298" t="s">
        <v>1164</v>
      </c>
      <c r="H209" s="446"/>
    </row>
    <row r="210" spans="2:8" ht="15.75" hidden="1">
      <c r="B210" s="298" t="s">
        <v>1176</v>
      </c>
      <c r="C210" s="299" t="s">
        <v>1162</v>
      </c>
      <c r="D210" s="298"/>
      <c r="E210" s="298"/>
      <c r="F210" s="298"/>
      <c r="G210" s="298" t="s">
        <v>1164</v>
      </c>
      <c r="H210" s="446"/>
    </row>
    <row r="211" spans="2:8" ht="15.75" hidden="1">
      <c r="B211" s="298" t="s">
        <v>1176</v>
      </c>
      <c r="C211" s="299" t="s">
        <v>1163</v>
      </c>
      <c r="D211" s="298"/>
      <c r="E211" s="298"/>
      <c r="F211" s="298"/>
      <c r="G211" s="298" t="s">
        <v>1164</v>
      </c>
      <c r="H211" s="446"/>
    </row>
    <row r="212" ht="15.75" hidden="1"/>
    <row r="213" spans="2:8" ht="15.75">
      <c r="B213" s="331" t="s">
        <v>910</v>
      </c>
      <c r="C213" s="347" t="s">
        <v>1562</v>
      </c>
      <c r="D213" s="276" t="s">
        <v>1200</v>
      </c>
      <c r="E213" s="348">
        <v>130</v>
      </c>
      <c r="F213" s="298"/>
      <c r="G213" s="298" t="s">
        <v>817</v>
      </c>
      <c r="H213" s="298">
        <v>3355</v>
      </c>
    </row>
  </sheetData>
  <sheetProtection/>
  <mergeCells count="30">
    <mergeCell ref="G1:H1"/>
    <mergeCell ref="G2:H2"/>
    <mergeCell ref="G3:H3"/>
    <mergeCell ref="G4:H4"/>
    <mergeCell ref="G5:H5"/>
    <mergeCell ref="B180:I180"/>
    <mergeCell ref="G6:I6"/>
    <mergeCell ref="G7:I7"/>
    <mergeCell ref="B8:I9"/>
    <mergeCell ref="B14:H14"/>
    <mergeCell ref="B184:I184"/>
    <mergeCell ref="B197:I197"/>
    <mergeCell ref="B86:I86"/>
    <mergeCell ref="B90:I90"/>
    <mergeCell ref="C91:E91"/>
    <mergeCell ref="B131:I131"/>
    <mergeCell ref="B135:I135"/>
    <mergeCell ref="B30:H30"/>
    <mergeCell ref="B48:H48"/>
    <mergeCell ref="B10:I10"/>
    <mergeCell ref="B11:I11"/>
    <mergeCell ref="B65:H65"/>
    <mergeCell ref="B67:H67"/>
    <mergeCell ref="B76:H76"/>
    <mergeCell ref="B155:H155"/>
    <mergeCell ref="B174:H174"/>
    <mergeCell ref="B35:H35"/>
    <mergeCell ref="B57:H57"/>
    <mergeCell ref="B54:H54"/>
    <mergeCell ref="B56:H56"/>
  </mergeCells>
  <printOptions/>
  <pageMargins left="0.7086614173228347" right="0.7086614173228347" top="0.7480314960629921" bottom="0.7480314960629921" header="0.31496062992125984" footer="0.31496062992125984"/>
  <pageSetup orientation="portrait" paperSize="9" scale="60" r:id="rId1"/>
</worksheet>
</file>

<file path=xl/worksheets/sheet2.xml><?xml version="1.0" encoding="utf-8"?>
<worksheet xmlns="http://schemas.openxmlformats.org/spreadsheetml/2006/main" xmlns:r="http://schemas.openxmlformats.org/officeDocument/2006/relationships">
  <dimension ref="A1:L236"/>
  <sheetViews>
    <sheetView zoomScalePageLayoutView="0" workbookViewId="0" topLeftCell="A7">
      <selection activeCell="B164" sqref="B164"/>
    </sheetView>
  </sheetViews>
  <sheetFormatPr defaultColWidth="9.00390625" defaultRowHeight="12.75"/>
  <cols>
    <col min="1" max="1" width="5.25390625" style="0" customWidth="1"/>
    <col min="2" max="2" width="83.375" style="0" customWidth="1"/>
    <col min="3" max="3" width="24.625" style="0" customWidth="1"/>
    <col min="4" max="4" width="13.375" style="0" customWidth="1"/>
  </cols>
  <sheetData>
    <row r="1" spans="2:3" ht="14.25">
      <c r="B1" s="478" t="s">
        <v>214</v>
      </c>
      <c r="C1" s="479"/>
    </row>
    <row r="2" spans="2:3" ht="14.25">
      <c r="B2" s="478" t="s">
        <v>215</v>
      </c>
      <c r="C2" s="479"/>
    </row>
    <row r="3" spans="2:3" ht="14.25">
      <c r="B3" s="478" t="s">
        <v>208</v>
      </c>
      <c r="C3" s="479"/>
    </row>
    <row r="4" spans="2:3" ht="14.25">
      <c r="B4" s="478" t="s">
        <v>209</v>
      </c>
      <c r="C4" s="479"/>
    </row>
    <row r="5" spans="2:3" ht="14.25">
      <c r="B5" s="478" t="s">
        <v>210</v>
      </c>
      <c r="C5" s="479"/>
    </row>
    <row r="6" spans="2:3" ht="14.25">
      <c r="B6" s="478" t="s">
        <v>211</v>
      </c>
      <c r="C6" s="479"/>
    </row>
    <row r="7" spans="2:3" ht="14.25">
      <c r="B7" s="478" t="s">
        <v>216</v>
      </c>
      <c r="C7" s="479"/>
    </row>
    <row r="8" spans="2:3" ht="11.25" customHeight="1">
      <c r="B8" s="13"/>
      <c r="C8" s="14"/>
    </row>
    <row r="9" spans="1:3" ht="14.25">
      <c r="A9" s="20"/>
      <c r="B9" s="21" t="s">
        <v>213</v>
      </c>
      <c r="C9" s="20"/>
    </row>
    <row r="10" spans="1:4" ht="14.25">
      <c r="A10" s="477" t="s">
        <v>87</v>
      </c>
      <c r="B10" s="477"/>
      <c r="C10" s="477"/>
      <c r="D10" s="2"/>
    </row>
    <row r="11" spans="1:4" ht="14.25">
      <c r="A11" s="477" t="s">
        <v>206</v>
      </c>
      <c r="B11" s="477"/>
      <c r="C11" s="477"/>
      <c r="D11" s="2"/>
    </row>
    <row r="12" spans="1:4" ht="9" customHeight="1">
      <c r="A12" s="22"/>
      <c r="B12" s="22"/>
      <c r="C12" s="22"/>
      <c r="D12" s="2"/>
    </row>
    <row r="13" spans="1:5" ht="9.75" customHeight="1">
      <c r="A13" s="471" t="s">
        <v>243</v>
      </c>
      <c r="B13" s="472"/>
      <c r="C13" s="473"/>
      <c r="D13" s="4"/>
      <c r="E13" s="1"/>
    </row>
    <row r="14" spans="1:5" ht="30" customHeight="1">
      <c r="A14" s="12" t="s">
        <v>0</v>
      </c>
      <c r="B14" s="11" t="s">
        <v>205</v>
      </c>
      <c r="C14" s="12" t="s">
        <v>207</v>
      </c>
      <c r="D14" s="5"/>
      <c r="E14" s="1"/>
    </row>
    <row r="15" spans="1:5" ht="15">
      <c r="A15" s="15">
        <v>1</v>
      </c>
      <c r="B15" s="15" t="s">
        <v>220</v>
      </c>
      <c r="C15" s="16">
        <v>190</v>
      </c>
      <c r="D15" s="6"/>
      <c r="E15" s="1"/>
    </row>
    <row r="16" spans="1:5" ht="15">
      <c r="A16" s="15">
        <v>2</v>
      </c>
      <c r="B16" s="15" t="s">
        <v>221</v>
      </c>
      <c r="C16" s="16">
        <v>150</v>
      </c>
      <c r="D16" s="6"/>
      <c r="E16" s="1"/>
    </row>
    <row r="17" spans="1:5" ht="15">
      <c r="A17" s="15">
        <v>3</v>
      </c>
      <c r="B17" s="15" t="s">
        <v>222</v>
      </c>
      <c r="C17" s="16">
        <v>190</v>
      </c>
      <c r="D17" s="6"/>
      <c r="E17" s="1"/>
    </row>
    <row r="18" spans="1:5" ht="15">
      <c r="A18" s="15">
        <v>4</v>
      </c>
      <c r="B18" s="15" t="s">
        <v>223</v>
      </c>
      <c r="C18" s="16">
        <v>150</v>
      </c>
      <c r="D18" s="6"/>
      <c r="E18" s="1"/>
    </row>
    <row r="19" spans="1:5" ht="15">
      <c r="A19" s="15">
        <v>5</v>
      </c>
      <c r="B19" s="15" t="s">
        <v>240</v>
      </c>
      <c r="C19" s="16">
        <v>170</v>
      </c>
      <c r="D19" s="6"/>
      <c r="E19" s="1"/>
    </row>
    <row r="20" spans="1:5" ht="15">
      <c r="A20" s="15">
        <v>6</v>
      </c>
      <c r="B20" s="15" t="s">
        <v>241</v>
      </c>
      <c r="C20" s="16">
        <v>130</v>
      </c>
      <c r="D20" s="6"/>
      <c r="E20" s="1"/>
    </row>
    <row r="21" spans="1:5" ht="15">
      <c r="A21" s="15">
        <v>7</v>
      </c>
      <c r="B21" s="15" t="s">
        <v>218</v>
      </c>
      <c r="C21" s="16">
        <v>36</v>
      </c>
      <c r="D21" s="6"/>
      <c r="E21" s="1"/>
    </row>
    <row r="22" spans="1:5" ht="15">
      <c r="A22" s="15">
        <v>8</v>
      </c>
      <c r="B22" s="15" t="s">
        <v>229</v>
      </c>
      <c r="C22" s="16">
        <v>350</v>
      </c>
      <c r="D22" s="6"/>
      <c r="E22" s="1"/>
    </row>
    <row r="23" spans="1:5" ht="15">
      <c r="A23" s="15">
        <v>9</v>
      </c>
      <c r="B23" s="15" t="s">
        <v>230</v>
      </c>
      <c r="C23" s="16">
        <v>440</v>
      </c>
      <c r="D23" s="6"/>
      <c r="E23" s="1"/>
    </row>
    <row r="24" spans="1:5" ht="15">
      <c r="A24" s="15">
        <v>10</v>
      </c>
      <c r="B24" s="15" t="s">
        <v>219</v>
      </c>
      <c r="C24" s="16">
        <v>100</v>
      </c>
      <c r="D24" s="6"/>
      <c r="E24" s="1"/>
    </row>
    <row r="25" spans="1:5" ht="15">
      <c r="A25" s="15">
        <v>11</v>
      </c>
      <c r="B25" s="17" t="s">
        <v>224</v>
      </c>
      <c r="C25" s="16">
        <v>100</v>
      </c>
      <c r="D25" s="6"/>
      <c r="E25" s="1"/>
    </row>
    <row r="26" spans="1:5" ht="15">
      <c r="A26" s="15">
        <v>12</v>
      </c>
      <c r="B26" s="17" t="s">
        <v>225</v>
      </c>
      <c r="C26" s="16">
        <v>80</v>
      </c>
      <c r="D26" s="6"/>
      <c r="E26" s="1"/>
    </row>
    <row r="27" spans="1:5" ht="15">
      <c r="A27" s="15">
        <v>13</v>
      </c>
      <c r="B27" s="15" t="s">
        <v>226</v>
      </c>
      <c r="C27" s="16">
        <v>680</v>
      </c>
      <c r="D27" s="6"/>
      <c r="E27" s="1"/>
    </row>
    <row r="28" spans="1:5" ht="15">
      <c r="A28" s="15">
        <v>14</v>
      </c>
      <c r="B28" s="15" t="s">
        <v>227</v>
      </c>
      <c r="C28" s="16">
        <v>500</v>
      </c>
      <c r="D28" s="6"/>
      <c r="E28" s="1"/>
    </row>
    <row r="29" spans="1:5" ht="15">
      <c r="A29" s="15">
        <v>15</v>
      </c>
      <c r="B29" s="15" t="s">
        <v>228</v>
      </c>
      <c r="C29" s="16">
        <v>600</v>
      </c>
      <c r="D29" s="6"/>
      <c r="E29" s="1"/>
    </row>
    <row r="30" spans="1:5" ht="15">
      <c r="A30" s="15">
        <v>16</v>
      </c>
      <c r="B30" s="15" t="s">
        <v>10</v>
      </c>
      <c r="C30" s="16">
        <v>50</v>
      </c>
      <c r="D30" s="6"/>
      <c r="E30" s="1"/>
    </row>
    <row r="31" spans="1:5" ht="15">
      <c r="A31" s="15">
        <v>17</v>
      </c>
      <c r="B31" s="15" t="s">
        <v>12</v>
      </c>
      <c r="C31" s="16">
        <v>60</v>
      </c>
      <c r="D31" s="6"/>
      <c r="E31" s="1"/>
    </row>
    <row r="32" spans="1:5" ht="15">
      <c r="A32" s="15">
        <v>18</v>
      </c>
      <c r="B32" s="15" t="s">
        <v>13</v>
      </c>
      <c r="C32" s="16">
        <v>60</v>
      </c>
      <c r="D32" s="6"/>
      <c r="E32" s="1"/>
    </row>
    <row r="33" spans="1:5" ht="15">
      <c r="A33" s="15">
        <v>19</v>
      </c>
      <c r="B33" s="15" t="s">
        <v>16</v>
      </c>
      <c r="C33" s="16">
        <v>20</v>
      </c>
      <c r="D33" s="6"/>
      <c r="E33" s="1"/>
    </row>
    <row r="34" spans="1:5" ht="15">
      <c r="A34" s="15">
        <v>20</v>
      </c>
      <c r="B34" s="15" t="s">
        <v>17</v>
      </c>
      <c r="C34" s="16">
        <v>30</v>
      </c>
      <c r="D34" s="6"/>
      <c r="E34" s="1"/>
    </row>
    <row r="35" spans="1:5" ht="15">
      <c r="A35" s="15">
        <v>21</v>
      </c>
      <c r="B35" s="15" t="s">
        <v>18</v>
      </c>
      <c r="C35" s="16">
        <v>100</v>
      </c>
      <c r="D35" s="6"/>
      <c r="E35" s="1"/>
    </row>
    <row r="36" spans="1:5" ht="15">
      <c r="A36" s="15">
        <v>22</v>
      </c>
      <c r="B36" s="18" t="s">
        <v>217</v>
      </c>
      <c r="C36" s="16">
        <v>500</v>
      </c>
      <c r="D36" s="6"/>
      <c r="E36" s="1"/>
    </row>
    <row r="37" spans="1:5" ht="15">
      <c r="A37" s="15">
        <v>23</v>
      </c>
      <c r="B37" s="18" t="s">
        <v>242</v>
      </c>
      <c r="C37" s="16">
        <v>150</v>
      </c>
      <c r="D37" s="6"/>
      <c r="E37" s="1"/>
    </row>
    <row r="38" spans="1:11" ht="15.75">
      <c r="A38" s="15">
        <v>24</v>
      </c>
      <c r="B38" s="15" t="s">
        <v>92</v>
      </c>
      <c r="C38" s="16">
        <v>150</v>
      </c>
      <c r="D38" s="6"/>
      <c r="E38" s="1"/>
      <c r="H38" s="474" t="s">
        <v>212</v>
      </c>
      <c r="I38" s="474"/>
      <c r="J38" s="474"/>
      <c r="K38" s="475"/>
    </row>
    <row r="39" spans="1:5" ht="15">
      <c r="A39" s="15">
        <v>25</v>
      </c>
      <c r="B39" s="15" t="s">
        <v>19</v>
      </c>
      <c r="C39" s="16">
        <v>200</v>
      </c>
      <c r="D39" s="6"/>
      <c r="E39" s="1"/>
    </row>
    <row r="40" spans="1:11" ht="15.75">
      <c r="A40" s="15">
        <v>26</v>
      </c>
      <c r="B40" s="15" t="s">
        <v>20</v>
      </c>
      <c r="C40" s="16">
        <v>200</v>
      </c>
      <c r="D40" s="6"/>
      <c r="E40" s="1"/>
      <c r="H40" s="476"/>
      <c r="I40" s="476"/>
      <c r="J40" s="476"/>
      <c r="K40" s="475"/>
    </row>
    <row r="41" spans="1:11" ht="15.75">
      <c r="A41" s="15">
        <v>27</v>
      </c>
      <c r="B41" s="15" t="s">
        <v>21</v>
      </c>
      <c r="C41" s="16">
        <v>400</v>
      </c>
      <c r="D41" s="6"/>
      <c r="E41" s="1"/>
      <c r="H41" s="476"/>
      <c r="I41" s="475"/>
      <c r="J41" s="475"/>
      <c r="K41" s="475"/>
    </row>
    <row r="42" spans="1:11" ht="15.75">
      <c r="A42" s="15">
        <v>28</v>
      </c>
      <c r="B42" s="15" t="s">
        <v>23</v>
      </c>
      <c r="C42" s="16">
        <v>160</v>
      </c>
      <c r="D42" s="6"/>
      <c r="E42" s="1"/>
      <c r="H42" s="476"/>
      <c r="I42" s="476"/>
      <c r="J42" s="476"/>
      <c r="K42" s="475"/>
    </row>
    <row r="43" spans="1:11" ht="18.75" customHeight="1">
      <c r="A43" s="15">
        <v>29</v>
      </c>
      <c r="B43" s="15" t="s">
        <v>24</v>
      </c>
      <c r="C43" s="16">
        <v>155</v>
      </c>
      <c r="D43" s="6"/>
      <c r="E43" s="1"/>
      <c r="H43" s="476"/>
      <c r="I43" s="476"/>
      <c r="J43" s="476"/>
      <c r="K43" s="475"/>
    </row>
    <row r="44" spans="1:12" ht="15.75">
      <c r="A44" s="15">
        <v>30</v>
      </c>
      <c r="B44" s="15" t="s">
        <v>25</v>
      </c>
      <c r="C44" s="16">
        <v>200</v>
      </c>
      <c r="D44" s="6"/>
      <c r="E44" s="1"/>
      <c r="I44" s="476"/>
      <c r="J44" s="476"/>
      <c r="K44" s="476"/>
      <c r="L44" s="475"/>
    </row>
    <row r="45" spans="1:5" ht="17.25" customHeight="1">
      <c r="A45" s="15">
        <v>31</v>
      </c>
      <c r="B45" s="15" t="s">
        <v>26</v>
      </c>
      <c r="C45" s="16">
        <v>180</v>
      </c>
      <c r="D45" s="6"/>
      <c r="E45" s="1"/>
    </row>
    <row r="46" spans="1:5" ht="18.75" customHeight="1">
      <c r="A46" s="15">
        <v>32</v>
      </c>
      <c r="B46" s="15" t="s">
        <v>27</v>
      </c>
      <c r="C46" s="16">
        <v>200</v>
      </c>
      <c r="D46" s="6"/>
      <c r="E46" s="1"/>
    </row>
    <row r="47" spans="1:5" ht="15">
      <c r="A47" s="15">
        <v>33</v>
      </c>
      <c r="B47" s="15" t="s">
        <v>91</v>
      </c>
      <c r="C47" s="16">
        <v>250</v>
      </c>
      <c r="D47" s="6"/>
      <c r="E47" s="1"/>
    </row>
    <row r="48" spans="1:5" ht="15">
      <c r="A48" s="15">
        <v>34</v>
      </c>
      <c r="B48" s="15" t="s">
        <v>28</v>
      </c>
      <c r="C48" s="16">
        <v>800</v>
      </c>
      <c r="D48" s="6"/>
      <c r="E48" s="1"/>
    </row>
    <row r="49" spans="1:5" ht="15">
      <c r="A49" s="15">
        <v>35</v>
      </c>
      <c r="B49" s="15" t="s">
        <v>29</v>
      </c>
      <c r="C49" s="16">
        <v>1700</v>
      </c>
      <c r="D49" s="6"/>
      <c r="E49" s="1"/>
    </row>
    <row r="50" spans="1:5" ht="15">
      <c r="A50" s="15">
        <v>36</v>
      </c>
      <c r="B50" s="15" t="s">
        <v>30</v>
      </c>
      <c r="C50" s="16">
        <v>1000</v>
      </c>
      <c r="D50" s="6"/>
      <c r="E50" s="1"/>
    </row>
    <row r="51" spans="1:5" ht="30">
      <c r="A51" s="15">
        <v>37</v>
      </c>
      <c r="B51" s="17" t="s">
        <v>31</v>
      </c>
      <c r="C51" s="16">
        <v>1800</v>
      </c>
      <c r="D51" s="6"/>
      <c r="E51" s="1"/>
    </row>
    <row r="52" spans="1:5" ht="15">
      <c r="A52" s="15">
        <v>38</v>
      </c>
      <c r="B52" s="15" t="s">
        <v>32</v>
      </c>
      <c r="C52" s="16">
        <v>1600</v>
      </c>
      <c r="D52" s="6"/>
      <c r="E52" s="1"/>
    </row>
    <row r="53" spans="1:5" ht="15">
      <c r="A53" s="15">
        <v>39</v>
      </c>
      <c r="B53" s="17" t="s">
        <v>33</v>
      </c>
      <c r="C53" s="16">
        <v>2300</v>
      </c>
      <c r="D53" s="6"/>
      <c r="E53" s="1"/>
    </row>
    <row r="54" spans="1:5" ht="15">
      <c r="A54" s="15">
        <v>40</v>
      </c>
      <c r="B54" s="15" t="s">
        <v>35</v>
      </c>
      <c r="C54" s="16">
        <v>200</v>
      </c>
      <c r="D54" s="6"/>
      <c r="E54" s="1"/>
    </row>
    <row r="55" spans="1:5" ht="15">
      <c r="A55" s="15">
        <v>41</v>
      </c>
      <c r="B55" s="15" t="s">
        <v>36</v>
      </c>
      <c r="C55" s="16">
        <v>300</v>
      </c>
      <c r="D55" s="6"/>
      <c r="E55" s="1"/>
    </row>
    <row r="56" spans="1:5" ht="15" customHeight="1">
      <c r="A56" s="15">
        <v>42</v>
      </c>
      <c r="B56" s="15" t="s">
        <v>37</v>
      </c>
      <c r="C56" s="16">
        <v>350</v>
      </c>
      <c r="D56" s="6"/>
      <c r="E56" s="1"/>
    </row>
    <row r="57" spans="1:5" ht="15">
      <c r="A57" s="15">
        <v>43</v>
      </c>
      <c r="B57" s="15" t="s">
        <v>38</v>
      </c>
      <c r="C57" s="16">
        <v>110</v>
      </c>
      <c r="D57" s="6"/>
      <c r="E57" s="1"/>
    </row>
    <row r="58" spans="1:5" ht="15">
      <c r="A58" s="15">
        <v>44</v>
      </c>
      <c r="B58" s="15" t="s">
        <v>39</v>
      </c>
      <c r="C58" s="16">
        <v>200</v>
      </c>
      <c r="D58" s="6"/>
      <c r="E58" s="1"/>
    </row>
    <row r="59" spans="1:5" ht="15.75" customHeight="1">
      <c r="A59" s="15">
        <v>45</v>
      </c>
      <c r="B59" s="15" t="s">
        <v>90</v>
      </c>
      <c r="C59" s="16">
        <v>4500</v>
      </c>
      <c r="D59" s="6"/>
      <c r="E59" s="1"/>
    </row>
    <row r="60" spans="1:5" ht="15">
      <c r="A60" s="15">
        <v>46</v>
      </c>
      <c r="B60" s="15" t="s">
        <v>40</v>
      </c>
      <c r="C60" s="16">
        <v>300</v>
      </c>
      <c r="D60" s="6"/>
      <c r="E60" s="1"/>
    </row>
    <row r="61" spans="1:5" ht="15">
      <c r="A61" s="15">
        <v>47</v>
      </c>
      <c r="B61" s="15" t="s">
        <v>41</v>
      </c>
      <c r="C61" s="16">
        <v>600</v>
      </c>
      <c r="D61" s="6"/>
      <c r="E61" s="1"/>
    </row>
    <row r="62" spans="1:5" ht="15">
      <c r="A62" s="15">
        <v>48</v>
      </c>
      <c r="B62" s="15" t="s">
        <v>42</v>
      </c>
      <c r="C62" s="16">
        <v>600</v>
      </c>
      <c r="D62" s="6"/>
      <c r="E62" s="1"/>
    </row>
    <row r="63" spans="1:5" ht="17.25" customHeight="1">
      <c r="A63" s="15">
        <v>49</v>
      </c>
      <c r="B63" s="15" t="s">
        <v>43</v>
      </c>
      <c r="C63" s="16">
        <v>100</v>
      </c>
      <c r="D63" s="6"/>
      <c r="E63" s="1"/>
    </row>
    <row r="64" spans="1:5" ht="27" customHeight="1">
      <c r="A64" s="15">
        <v>50</v>
      </c>
      <c r="B64" s="17" t="s">
        <v>44</v>
      </c>
      <c r="C64" s="16">
        <v>25</v>
      </c>
      <c r="D64" s="6"/>
      <c r="E64" s="1"/>
    </row>
    <row r="65" spans="1:5" ht="15">
      <c r="A65" s="15">
        <v>51</v>
      </c>
      <c r="B65" s="15" t="s">
        <v>45</v>
      </c>
      <c r="C65" s="16">
        <v>100</v>
      </c>
      <c r="D65" s="6"/>
      <c r="E65" s="1"/>
    </row>
    <row r="66" spans="1:5" ht="15">
      <c r="A66" s="15">
        <v>52</v>
      </c>
      <c r="B66" s="15" t="s">
        <v>46</v>
      </c>
      <c r="C66" s="16">
        <v>100</v>
      </c>
      <c r="D66" s="6"/>
      <c r="E66" s="1"/>
    </row>
    <row r="67" spans="1:5" ht="15">
      <c r="A67" s="15">
        <v>53</v>
      </c>
      <c r="B67" s="15" t="s">
        <v>231</v>
      </c>
      <c r="C67" s="16">
        <v>520</v>
      </c>
      <c r="D67" s="6"/>
      <c r="E67" s="1"/>
    </row>
    <row r="68" spans="1:5" ht="15">
      <c r="A68" s="15">
        <v>54</v>
      </c>
      <c r="B68" s="15" t="s">
        <v>232</v>
      </c>
      <c r="C68" s="16">
        <v>3000</v>
      </c>
      <c r="D68" s="6"/>
      <c r="E68" s="1"/>
    </row>
    <row r="69" spans="1:5" ht="15">
      <c r="A69" s="15">
        <v>55</v>
      </c>
      <c r="B69" s="15" t="s">
        <v>233</v>
      </c>
      <c r="C69" s="16">
        <v>3200</v>
      </c>
      <c r="D69" s="6"/>
      <c r="E69" s="1"/>
    </row>
    <row r="70" spans="1:5" ht="15">
      <c r="A70" s="15">
        <v>56</v>
      </c>
      <c r="B70" s="15" t="s">
        <v>235</v>
      </c>
      <c r="C70" s="16">
        <v>6500</v>
      </c>
      <c r="D70" s="6"/>
      <c r="E70" s="1"/>
    </row>
    <row r="71" spans="1:5" ht="15">
      <c r="A71" s="15">
        <v>57</v>
      </c>
      <c r="B71" s="15" t="s">
        <v>238</v>
      </c>
      <c r="C71" s="16">
        <v>8000</v>
      </c>
      <c r="D71" s="6"/>
      <c r="E71" s="1"/>
    </row>
    <row r="72" spans="1:5" ht="15">
      <c r="A72" s="15">
        <v>58</v>
      </c>
      <c r="B72" s="15" t="s">
        <v>239</v>
      </c>
      <c r="C72" s="16">
        <v>10000</v>
      </c>
      <c r="D72" s="6"/>
      <c r="E72" s="1"/>
    </row>
    <row r="73" spans="1:5" ht="15">
      <c r="A73" s="15">
        <v>59</v>
      </c>
      <c r="B73" s="15" t="s">
        <v>234</v>
      </c>
      <c r="C73" s="16">
        <v>4700</v>
      </c>
      <c r="D73" s="6"/>
      <c r="E73" s="1"/>
    </row>
    <row r="74" spans="1:5" ht="15">
      <c r="A74" s="15">
        <v>60</v>
      </c>
      <c r="B74" s="15" t="s">
        <v>67</v>
      </c>
      <c r="C74" s="16">
        <v>2200</v>
      </c>
      <c r="D74" s="6"/>
      <c r="E74" s="1"/>
    </row>
    <row r="75" spans="1:5" ht="15">
      <c r="A75" s="15">
        <v>61</v>
      </c>
      <c r="B75" s="15" t="s">
        <v>103</v>
      </c>
      <c r="C75" s="16">
        <v>1500</v>
      </c>
      <c r="D75" s="6"/>
      <c r="E75" s="1"/>
    </row>
    <row r="76" spans="1:5" ht="15">
      <c r="A76" s="15">
        <v>62</v>
      </c>
      <c r="B76" s="15" t="s">
        <v>68</v>
      </c>
      <c r="C76" s="16">
        <v>6500</v>
      </c>
      <c r="D76" s="6"/>
      <c r="E76" s="1"/>
    </row>
    <row r="77" spans="1:5" ht="15">
      <c r="A77" s="15">
        <v>63</v>
      </c>
      <c r="B77" s="15" t="s">
        <v>69</v>
      </c>
      <c r="C77" s="16">
        <v>5800</v>
      </c>
      <c r="D77" s="6"/>
      <c r="E77" s="1"/>
    </row>
    <row r="78" spans="1:5" ht="15">
      <c r="A78" s="15">
        <v>64</v>
      </c>
      <c r="B78" s="15" t="s">
        <v>70</v>
      </c>
      <c r="C78" s="16">
        <v>6500</v>
      </c>
      <c r="D78" s="6"/>
      <c r="E78" s="1"/>
    </row>
    <row r="79" spans="1:5" ht="15">
      <c r="A79" s="15">
        <v>65</v>
      </c>
      <c r="B79" s="15" t="s">
        <v>236</v>
      </c>
      <c r="C79" s="16">
        <v>5200</v>
      </c>
      <c r="D79" s="6"/>
      <c r="E79" s="1"/>
    </row>
    <row r="80" spans="1:5" ht="15">
      <c r="A80" s="15">
        <v>66</v>
      </c>
      <c r="B80" s="15" t="s">
        <v>237</v>
      </c>
      <c r="C80" s="16">
        <v>7500</v>
      </c>
      <c r="D80" s="6"/>
      <c r="E80" s="1"/>
    </row>
    <row r="81" spans="1:5" ht="15">
      <c r="A81" s="15">
        <v>67</v>
      </c>
      <c r="B81" s="15" t="s">
        <v>72</v>
      </c>
      <c r="C81" s="16">
        <v>5300</v>
      </c>
      <c r="D81" s="6"/>
      <c r="E81" s="1"/>
    </row>
    <row r="82" spans="1:5" ht="14.25" customHeight="1">
      <c r="A82" s="15">
        <v>68</v>
      </c>
      <c r="B82" s="15" t="s">
        <v>73</v>
      </c>
      <c r="C82" s="16">
        <v>4700</v>
      </c>
      <c r="D82" s="6"/>
      <c r="E82" s="1"/>
    </row>
    <row r="83" spans="1:5" ht="15" customHeight="1">
      <c r="A83" s="15">
        <v>69</v>
      </c>
      <c r="B83" s="15" t="s">
        <v>74</v>
      </c>
      <c r="C83" s="16">
        <v>2000</v>
      </c>
      <c r="D83" s="6"/>
      <c r="E83" s="1"/>
    </row>
    <row r="84" spans="1:5" ht="15">
      <c r="A84" s="15">
        <v>70</v>
      </c>
      <c r="B84" s="15" t="s">
        <v>75</v>
      </c>
      <c r="C84" s="16">
        <v>2400</v>
      </c>
      <c r="D84" s="6"/>
      <c r="E84" s="1"/>
    </row>
    <row r="85" spans="1:5" ht="15">
      <c r="A85" s="15">
        <v>71</v>
      </c>
      <c r="B85" s="15" t="s">
        <v>76</v>
      </c>
      <c r="C85" s="16">
        <v>190</v>
      </c>
      <c r="D85" s="6"/>
      <c r="E85" s="1"/>
    </row>
    <row r="86" spans="1:5" ht="15">
      <c r="A86" s="15">
        <v>72</v>
      </c>
      <c r="B86" s="15" t="s">
        <v>77</v>
      </c>
      <c r="C86" s="16">
        <v>190</v>
      </c>
      <c r="D86" s="6"/>
      <c r="E86" s="1"/>
    </row>
    <row r="87" spans="1:5" ht="15">
      <c r="A87" s="15">
        <v>73</v>
      </c>
      <c r="B87" s="15" t="s">
        <v>78</v>
      </c>
      <c r="C87" s="16">
        <v>190</v>
      </c>
      <c r="D87" s="6"/>
      <c r="E87" s="1"/>
    </row>
    <row r="88" spans="1:5" ht="15">
      <c r="A88" s="15">
        <v>74</v>
      </c>
      <c r="B88" s="15" t="s">
        <v>79</v>
      </c>
      <c r="C88" s="16">
        <v>190</v>
      </c>
      <c r="D88" s="6"/>
      <c r="E88" s="1"/>
    </row>
    <row r="89" spans="1:5" ht="15">
      <c r="A89" s="15">
        <v>75</v>
      </c>
      <c r="B89" s="15" t="s">
        <v>80</v>
      </c>
      <c r="C89" s="16">
        <v>190</v>
      </c>
      <c r="D89" s="6"/>
      <c r="E89" s="1"/>
    </row>
    <row r="90" spans="1:5" ht="15">
      <c r="A90" s="15">
        <v>76</v>
      </c>
      <c r="B90" s="15" t="s">
        <v>81</v>
      </c>
      <c r="C90" s="16">
        <v>11500</v>
      </c>
      <c r="D90" s="6"/>
      <c r="E90" s="1"/>
    </row>
    <row r="91" spans="1:5" ht="14.25" customHeight="1">
      <c r="A91" s="15">
        <v>77</v>
      </c>
      <c r="B91" s="15" t="s">
        <v>82</v>
      </c>
      <c r="C91" s="16">
        <v>15000</v>
      </c>
      <c r="D91" s="6"/>
      <c r="E91" s="1"/>
    </row>
    <row r="92" spans="1:4" ht="15">
      <c r="A92" s="15">
        <v>78</v>
      </c>
      <c r="B92" s="19" t="s">
        <v>83</v>
      </c>
      <c r="C92" s="16">
        <v>700</v>
      </c>
      <c r="D92" s="6"/>
    </row>
    <row r="93" spans="1:4" ht="20.25" customHeight="1">
      <c r="A93" s="15">
        <v>79</v>
      </c>
      <c r="B93" s="17" t="s">
        <v>84</v>
      </c>
      <c r="C93" s="16">
        <v>600</v>
      </c>
      <c r="D93" s="6"/>
    </row>
    <row r="94" spans="1:4" ht="15">
      <c r="A94" s="15">
        <v>80</v>
      </c>
      <c r="B94" s="15" t="s">
        <v>85</v>
      </c>
      <c r="C94" s="16">
        <v>70</v>
      </c>
      <c r="D94" s="6"/>
    </row>
    <row r="95" spans="1:4" ht="15">
      <c r="A95" s="15">
        <v>81</v>
      </c>
      <c r="B95" s="15" t="s">
        <v>193</v>
      </c>
      <c r="C95" s="16">
        <v>35</v>
      </c>
      <c r="D95" s="6"/>
    </row>
    <row r="96" spans="1:4" ht="15">
      <c r="A96" s="15">
        <v>82</v>
      </c>
      <c r="B96" s="15" t="s">
        <v>194</v>
      </c>
      <c r="C96" s="16">
        <v>100</v>
      </c>
      <c r="D96" s="6"/>
    </row>
    <row r="97" spans="1:4" ht="15">
      <c r="A97" s="15">
        <v>83</v>
      </c>
      <c r="B97" s="15" t="s">
        <v>195</v>
      </c>
      <c r="C97" s="16">
        <v>64</v>
      </c>
      <c r="D97" s="6"/>
    </row>
    <row r="98" spans="1:4" ht="15">
      <c r="A98" s="15">
        <v>84</v>
      </c>
      <c r="B98" s="15" t="s">
        <v>196</v>
      </c>
      <c r="C98" s="16">
        <v>35</v>
      </c>
      <c r="D98" s="6"/>
    </row>
    <row r="99" spans="1:4" ht="15">
      <c r="A99" s="15">
        <v>85</v>
      </c>
      <c r="B99" s="15" t="s">
        <v>197</v>
      </c>
      <c r="C99" s="16">
        <v>35</v>
      </c>
      <c r="D99" s="6"/>
    </row>
    <row r="100" spans="1:4" ht="15">
      <c r="A100" s="15">
        <v>86</v>
      </c>
      <c r="B100" s="15" t="s">
        <v>198</v>
      </c>
      <c r="C100" s="16">
        <v>35</v>
      </c>
      <c r="D100" s="6"/>
    </row>
    <row r="101" spans="1:4" ht="15">
      <c r="A101" s="15">
        <v>87</v>
      </c>
      <c r="B101" s="15" t="s">
        <v>200</v>
      </c>
      <c r="C101" s="16">
        <v>35</v>
      </c>
      <c r="D101" s="6"/>
    </row>
    <row r="102" spans="1:4" ht="15">
      <c r="A102" s="15">
        <v>88</v>
      </c>
      <c r="B102" s="15" t="s">
        <v>201</v>
      </c>
      <c r="C102" s="16">
        <v>35</v>
      </c>
      <c r="D102" s="6"/>
    </row>
    <row r="103" spans="1:4" ht="15">
      <c r="A103" s="15">
        <v>89</v>
      </c>
      <c r="B103" s="15" t="s">
        <v>202</v>
      </c>
      <c r="C103" s="16">
        <v>60</v>
      </c>
      <c r="D103" s="6"/>
    </row>
    <row r="104" spans="1:4" ht="15">
      <c r="A104" s="15">
        <v>90</v>
      </c>
      <c r="B104" s="15" t="s">
        <v>203</v>
      </c>
      <c r="C104" s="16">
        <v>35</v>
      </c>
      <c r="D104" s="6"/>
    </row>
    <row r="105" spans="1:4" ht="15">
      <c r="A105" s="15">
        <v>91</v>
      </c>
      <c r="B105" s="15" t="s">
        <v>204</v>
      </c>
      <c r="C105" s="16">
        <v>25</v>
      </c>
      <c r="D105" s="6"/>
    </row>
    <row r="106" spans="1:4" ht="15">
      <c r="A106" s="23">
        <v>92</v>
      </c>
      <c r="B106" s="23" t="s">
        <v>199</v>
      </c>
      <c r="C106" s="24">
        <v>65</v>
      </c>
      <c r="D106" s="6"/>
    </row>
    <row r="107" spans="1:4" ht="15">
      <c r="A107" s="15">
        <v>93</v>
      </c>
      <c r="B107" s="15" t="s">
        <v>192</v>
      </c>
      <c r="C107" s="16">
        <v>100</v>
      </c>
      <c r="D107" s="8"/>
    </row>
    <row r="108" spans="1:4" ht="15.75">
      <c r="A108" s="23">
        <v>94</v>
      </c>
      <c r="B108" s="25" t="s">
        <v>244</v>
      </c>
      <c r="C108" s="16">
        <v>120</v>
      </c>
      <c r="D108" s="8"/>
    </row>
    <row r="109" spans="1:4" ht="15.75">
      <c r="A109" s="15">
        <v>95</v>
      </c>
      <c r="B109" s="25" t="s">
        <v>245</v>
      </c>
      <c r="C109" s="16">
        <v>120</v>
      </c>
      <c r="D109" s="8"/>
    </row>
    <row r="110" spans="1:4" ht="15.75">
      <c r="A110" s="23">
        <v>96</v>
      </c>
      <c r="B110" s="25" t="s">
        <v>246</v>
      </c>
      <c r="C110" s="16">
        <v>150</v>
      </c>
      <c r="D110" s="8"/>
    </row>
    <row r="111" spans="1:4" ht="15.75">
      <c r="A111" s="15">
        <v>97</v>
      </c>
      <c r="B111" s="25" t="s">
        <v>247</v>
      </c>
      <c r="C111" s="16">
        <v>150</v>
      </c>
      <c r="D111" s="8"/>
    </row>
    <row r="112" spans="1:4" ht="15.75">
      <c r="A112" s="23">
        <v>98</v>
      </c>
      <c r="B112" s="25" t="s">
        <v>248</v>
      </c>
      <c r="C112" s="16">
        <v>250</v>
      </c>
      <c r="D112" s="8"/>
    </row>
    <row r="113" spans="1:4" ht="15.75">
      <c r="A113" s="15">
        <v>99</v>
      </c>
      <c r="B113" s="25" t="s">
        <v>249</v>
      </c>
      <c r="C113" s="16">
        <v>290</v>
      </c>
      <c r="D113" s="8"/>
    </row>
    <row r="114" spans="1:4" ht="15.75">
      <c r="A114" s="23">
        <v>100</v>
      </c>
      <c r="B114" s="25" t="s">
        <v>250</v>
      </c>
      <c r="C114" s="16">
        <v>120</v>
      </c>
      <c r="D114" s="8"/>
    </row>
    <row r="115" spans="1:4" ht="15.75">
      <c r="A115" s="15">
        <v>101</v>
      </c>
      <c r="B115" s="25" t="s">
        <v>251</v>
      </c>
      <c r="C115" s="16">
        <v>185</v>
      </c>
      <c r="D115" s="8"/>
    </row>
    <row r="116" spans="1:4" ht="15.75">
      <c r="A116" s="23">
        <v>102</v>
      </c>
      <c r="B116" s="25" t="s">
        <v>252</v>
      </c>
      <c r="C116" s="16">
        <v>185</v>
      </c>
      <c r="D116" s="8"/>
    </row>
    <row r="117" spans="1:4" ht="15.75">
      <c r="A117" s="15">
        <v>103</v>
      </c>
      <c r="B117" s="25" t="s">
        <v>253</v>
      </c>
      <c r="C117" s="16">
        <v>185</v>
      </c>
      <c r="D117" s="8"/>
    </row>
    <row r="118" spans="1:4" ht="15.75">
      <c r="A118" s="23">
        <v>104</v>
      </c>
      <c r="B118" s="25" t="s">
        <v>254</v>
      </c>
      <c r="C118" s="16">
        <v>290</v>
      </c>
      <c r="D118" s="8"/>
    </row>
    <row r="119" spans="1:4" ht="15.75">
      <c r="A119" s="15">
        <v>105</v>
      </c>
      <c r="B119" s="25" t="s">
        <v>255</v>
      </c>
      <c r="C119" s="16">
        <v>350</v>
      </c>
      <c r="D119" s="8"/>
    </row>
    <row r="120" spans="1:4" ht="15.75">
      <c r="A120" s="23">
        <v>106</v>
      </c>
      <c r="B120" s="25" t="s">
        <v>256</v>
      </c>
      <c r="C120" s="16">
        <v>290</v>
      </c>
      <c r="D120" s="8"/>
    </row>
    <row r="121" spans="1:4" ht="15.75">
      <c r="A121" s="15">
        <v>107</v>
      </c>
      <c r="B121" s="25" t="s">
        <v>257</v>
      </c>
      <c r="C121" s="16">
        <v>350</v>
      </c>
      <c r="D121" s="8"/>
    </row>
    <row r="122" spans="1:4" ht="15.75">
      <c r="A122" s="23">
        <v>108</v>
      </c>
      <c r="B122" s="25" t="s">
        <v>258</v>
      </c>
      <c r="C122" s="16">
        <v>280</v>
      </c>
      <c r="D122" s="8"/>
    </row>
    <row r="123" spans="1:4" ht="15.75">
      <c r="A123" s="15">
        <v>109</v>
      </c>
      <c r="B123" s="25" t="s">
        <v>259</v>
      </c>
      <c r="C123" s="16">
        <v>120</v>
      </c>
      <c r="D123" s="8"/>
    </row>
    <row r="124" spans="1:4" ht="15.75">
      <c r="A124" s="23">
        <v>110</v>
      </c>
      <c r="B124" s="25" t="s">
        <v>260</v>
      </c>
      <c r="C124" s="16">
        <v>380</v>
      </c>
      <c r="D124" s="8"/>
    </row>
    <row r="125" spans="1:4" ht="15.75">
      <c r="A125" s="15">
        <v>111</v>
      </c>
      <c r="B125" s="25" t="s">
        <v>261</v>
      </c>
      <c r="C125" s="16">
        <v>380</v>
      </c>
      <c r="D125" s="8"/>
    </row>
    <row r="126" spans="1:4" ht="15.75">
      <c r="A126" s="23">
        <v>112</v>
      </c>
      <c r="B126" s="25" t="s">
        <v>262</v>
      </c>
      <c r="C126" s="16">
        <v>380</v>
      </c>
      <c r="D126" s="8"/>
    </row>
    <row r="127" spans="1:4" ht="15.75">
      <c r="A127" s="15">
        <v>113</v>
      </c>
      <c r="B127" s="25" t="s">
        <v>263</v>
      </c>
      <c r="C127" s="16">
        <v>300</v>
      </c>
      <c r="D127" s="8"/>
    </row>
    <row r="128" spans="1:4" ht="15">
      <c r="A128" s="23">
        <v>114</v>
      </c>
      <c r="B128" s="26" t="s">
        <v>264</v>
      </c>
      <c r="C128" s="16">
        <v>250</v>
      </c>
      <c r="D128" s="8"/>
    </row>
    <row r="129" spans="1:4" ht="15">
      <c r="A129" s="15">
        <v>115</v>
      </c>
      <c r="B129" s="26" t="s">
        <v>265</v>
      </c>
      <c r="C129" s="16">
        <v>350</v>
      </c>
      <c r="D129" s="8"/>
    </row>
    <row r="130" spans="1:4" ht="15">
      <c r="A130" s="23">
        <v>116</v>
      </c>
      <c r="B130" s="26" t="s">
        <v>266</v>
      </c>
      <c r="C130" s="16">
        <v>350</v>
      </c>
      <c r="D130" s="8"/>
    </row>
    <row r="131" spans="1:4" ht="15">
      <c r="A131" s="15">
        <v>117</v>
      </c>
      <c r="B131" s="26" t="s">
        <v>267</v>
      </c>
      <c r="C131" s="16">
        <v>350</v>
      </c>
      <c r="D131" s="8"/>
    </row>
    <row r="132" spans="1:4" ht="15">
      <c r="A132" s="23">
        <v>118</v>
      </c>
      <c r="B132" s="26" t="s">
        <v>268</v>
      </c>
      <c r="C132" s="16">
        <v>350</v>
      </c>
      <c r="D132" s="8"/>
    </row>
    <row r="133" spans="1:4" ht="15">
      <c r="A133" s="15">
        <v>119</v>
      </c>
      <c r="B133" s="26" t="s">
        <v>269</v>
      </c>
      <c r="C133" s="16">
        <v>300</v>
      </c>
      <c r="D133" s="7"/>
    </row>
    <row r="134" spans="1:4" ht="14.25" customHeight="1">
      <c r="A134" s="23">
        <v>120</v>
      </c>
      <c r="B134" s="26" t="s">
        <v>270</v>
      </c>
      <c r="C134" s="16">
        <v>300</v>
      </c>
      <c r="D134" s="7"/>
    </row>
    <row r="135" spans="1:4" ht="15">
      <c r="A135" s="15">
        <v>121</v>
      </c>
      <c r="B135" s="26" t="s">
        <v>271</v>
      </c>
      <c r="C135" s="16">
        <v>100</v>
      </c>
      <c r="D135" s="10"/>
    </row>
    <row r="136" spans="1:4" ht="15">
      <c r="A136" s="23">
        <v>122</v>
      </c>
      <c r="B136" s="26" t="s">
        <v>272</v>
      </c>
      <c r="C136" s="16">
        <v>130</v>
      </c>
      <c r="D136" s="10"/>
    </row>
    <row r="137" spans="1:4" ht="15" customHeight="1">
      <c r="A137" s="15">
        <v>123</v>
      </c>
      <c r="B137" s="26" t="s">
        <v>273</v>
      </c>
      <c r="C137" s="16">
        <v>60</v>
      </c>
      <c r="D137" s="10"/>
    </row>
    <row r="138" spans="1:4" ht="15">
      <c r="A138" s="23">
        <v>124</v>
      </c>
      <c r="B138" s="26" t="s">
        <v>274</v>
      </c>
      <c r="C138" s="16">
        <v>70</v>
      </c>
      <c r="D138" s="7"/>
    </row>
    <row r="139" spans="1:4" ht="16.5" customHeight="1">
      <c r="A139" s="15">
        <v>125</v>
      </c>
      <c r="B139" s="26" t="s">
        <v>275</v>
      </c>
      <c r="C139" s="16">
        <v>30</v>
      </c>
      <c r="D139" s="7"/>
    </row>
    <row r="140" spans="1:4" ht="15">
      <c r="A140" s="23">
        <v>126</v>
      </c>
      <c r="B140" s="26" t="s">
        <v>15</v>
      </c>
      <c r="C140" s="16">
        <v>300</v>
      </c>
      <c r="D140" s="7"/>
    </row>
    <row r="141" spans="1:4" ht="17.25" customHeight="1">
      <c r="A141" s="15">
        <v>127</v>
      </c>
      <c r="B141" s="26" t="s">
        <v>276</v>
      </c>
      <c r="C141" s="16">
        <v>350</v>
      </c>
      <c r="D141" s="7"/>
    </row>
    <row r="142" spans="1:4" ht="17.25" customHeight="1">
      <c r="A142" s="23">
        <v>128</v>
      </c>
      <c r="B142" s="26" t="s">
        <v>277</v>
      </c>
      <c r="C142" s="16">
        <v>280</v>
      </c>
      <c r="D142" s="7"/>
    </row>
    <row r="143" spans="1:4" ht="18" customHeight="1">
      <c r="A143" s="15">
        <v>129</v>
      </c>
      <c r="B143" s="26" t="s">
        <v>278</v>
      </c>
      <c r="C143" s="16">
        <v>350</v>
      </c>
      <c r="D143" s="7"/>
    </row>
    <row r="144" spans="1:4" ht="16.5" customHeight="1">
      <c r="A144" s="23">
        <v>130</v>
      </c>
      <c r="B144" s="26" t="s">
        <v>279</v>
      </c>
      <c r="C144" s="16">
        <v>300</v>
      </c>
      <c r="D144" s="7"/>
    </row>
    <row r="145" spans="1:4" ht="15">
      <c r="A145" s="15">
        <v>131</v>
      </c>
      <c r="B145" s="26" t="s">
        <v>280</v>
      </c>
      <c r="C145" s="16">
        <v>220</v>
      </c>
      <c r="D145" s="7"/>
    </row>
    <row r="146" spans="1:4" ht="13.5" customHeight="1">
      <c r="A146" s="23">
        <v>132</v>
      </c>
      <c r="B146" s="26" t="s">
        <v>281</v>
      </c>
      <c r="C146" s="16">
        <v>230</v>
      </c>
      <c r="D146" s="7"/>
    </row>
    <row r="147" spans="1:4" ht="15">
      <c r="A147" s="15">
        <v>133</v>
      </c>
      <c r="B147" s="26" t="s">
        <v>282</v>
      </c>
      <c r="C147" s="16">
        <v>200</v>
      </c>
      <c r="D147" s="7"/>
    </row>
    <row r="148" spans="1:4" ht="15">
      <c r="A148" s="23">
        <v>134</v>
      </c>
      <c r="B148" s="26" t="s">
        <v>283</v>
      </c>
      <c r="C148" s="16">
        <v>200</v>
      </c>
      <c r="D148" s="9"/>
    </row>
    <row r="149" spans="1:4" ht="15">
      <c r="A149" s="15">
        <v>135</v>
      </c>
      <c r="B149" s="15" t="s">
        <v>284</v>
      </c>
      <c r="C149" s="16">
        <v>30</v>
      </c>
      <c r="D149" s="9"/>
    </row>
    <row r="150" spans="1:4" ht="15">
      <c r="A150" s="23">
        <v>136</v>
      </c>
      <c r="B150" s="15" t="s">
        <v>285</v>
      </c>
      <c r="C150" s="16">
        <v>350</v>
      </c>
      <c r="D150" s="9"/>
    </row>
    <row r="151" spans="1:4" ht="15">
      <c r="A151" s="15">
        <v>137</v>
      </c>
      <c r="B151" s="15" t="s">
        <v>286</v>
      </c>
      <c r="C151" s="16">
        <v>350</v>
      </c>
      <c r="D151" s="9"/>
    </row>
    <row r="152" spans="1:4" ht="12.75">
      <c r="A152" s="3"/>
      <c r="B152" s="4"/>
      <c r="C152" s="4"/>
      <c r="D152" s="9"/>
    </row>
    <row r="153" spans="1:4" ht="12.75">
      <c r="A153" s="3"/>
      <c r="B153" s="4"/>
      <c r="C153" s="4"/>
      <c r="D153" s="9"/>
    </row>
    <row r="154" spans="1:4" ht="12.75">
      <c r="A154" s="3"/>
      <c r="B154" s="4"/>
      <c r="C154" s="4"/>
      <c r="D154" s="9"/>
    </row>
    <row r="155" spans="1:4" ht="12.75">
      <c r="A155" s="3"/>
      <c r="B155" s="4"/>
      <c r="C155" s="4"/>
      <c r="D155" s="9"/>
    </row>
    <row r="156" spans="1:4" ht="12.75">
      <c r="A156" s="3"/>
      <c r="B156" s="4"/>
      <c r="C156" s="4"/>
      <c r="D156" s="9"/>
    </row>
    <row r="157" spans="1:4" ht="12.75">
      <c r="A157" s="3"/>
      <c r="B157" s="4"/>
      <c r="C157" s="4"/>
      <c r="D157" s="9"/>
    </row>
    <row r="158" spans="1:4" ht="12.75">
      <c r="A158" s="3"/>
      <c r="B158" s="4"/>
      <c r="C158" s="4"/>
      <c r="D158" s="9"/>
    </row>
    <row r="159" spans="1:4" ht="12.75">
      <c r="A159" s="3"/>
      <c r="B159" s="4"/>
      <c r="C159" s="4"/>
      <c r="D159" s="9"/>
    </row>
    <row r="160" spans="1:4" ht="12.75">
      <c r="A160" s="3"/>
      <c r="B160" s="4"/>
      <c r="C160" s="4"/>
      <c r="D160" s="9"/>
    </row>
    <row r="161" spans="1:4" ht="12.75">
      <c r="A161" s="3"/>
      <c r="B161" s="4"/>
      <c r="C161" s="4"/>
      <c r="D161" s="9"/>
    </row>
    <row r="162" spans="1:4" ht="12.75">
      <c r="A162" s="3"/>
      <c r="B162" s="4"/>
      <c r="C162" s="4"/>
      <c r="D162" s="9"/>
    </row>
    <row r="163" spans="1:4" ht="12.75">
      <c r="A163" s="3"/>
      <c r="B163" s="4"/>
      <c r="C163" s="4"/>
      <c r="D163" s="9"/>
    </row>
    <row r="164" spans="1:4" ht="12.75">
      <c r="A164" s="3"/>
      <c r="B164" s="4"/>
      <c r="C164" s="4"/>
      <c r="D164" s="9"/>
    </row>
    <row r="165" spans="1:4" ht="12.75">
      <c r="A165" s="3"/>
      <c r="B165" s="4"/>
      <c r="C165" s="4"/>
      <c r="D165" s="9"/>
    </row>
    <row r="166" spans="1:4" ht="12.75">
      <c r="A166" s="3"/>
      <c r="B166" s="4"/>
      <c r="C166" s="4"/>
      <c r="D166" s="9"/>
    </row>
    <row r="167" spans="1:4" ht="12.75">
      <c r="A167" s="3"/>
      <c r="B167" s="4"/>
      <c r="C167" s="4"/>
      <c r="D167" s="9"/>
    </row>
    <row r="168" spans="1:4" ht="12.75">
      <c r="A168" s="3"/>
      <c r="B168" s="4"/>
      <c r="C168" s="4"/>
      <c r="D168" s="9"/>
    </row>
    <row r="169" spans="1:4" ht="12.75">
      <c r="A169" s="3"/>
      <c r="B169" s="4"/>
      <c r="C169" s="4"/>
      <c r="D169" s="9"/>
    </row>
    <row r="170" spans="1:4" ht="12.75">
      <c r="A170" s="3"/>
      <c r="B170" s="4"/>
      <c r="C170" s="4"/>
      <c r="D170" s="9"/>
    </row>
    <row r="171" spans="1:4" ht="12.75">
      <c r="A171" s="3"/>
      <c r="B171" s="9"/>
      <c r="C171" s="9"/>
      <c r="D171" s="9"/>
    </row>
    <row r="172" spans="1:4" ht="12.75">
      <c r="A172" s="3"/>
      <c r="B172" s="9"/>
      <c r="C172" s="9"/>
      <c r="D172" s="9"/>
    </row>
    <row r="173" spans="1:4" ht="12.75">
      <c r="A173" s="3"/>
      <c r="B173" s="9"/>
      <c r="C173" s="9"/>
      <c r="D173" s="9"/>
    </row>
    <row r="174" spans="1:4" ht="12.75">
      <c r="A174" s="4"/>
      <c r="B174" s="9"/>
      <c r="C174" s="9"/>
      <c r="D174" s="9"/>
    </row>
    <row r="175" spans="1:4" ht="12.75">
      <c r="A175" s="4"/>
      <c r="B175" s="9"/>
      <c r="C175" s="9"/>
      <c r="D175" s="9"/>
    </row>
    <row r="176" spans="1:4" ht="12.75">
      <c r="A176" s="4"/>
      <c r="B176" s="9"/>
      <c r="C176" s="9"/>
      <c r="D176" s="9"/>
    </row>
    <row r="177" spans="1:4" ht="12.75">
      <c r="A177" s="4"/>
      <c r="B177" s="9"/>
      <c r="C177" s="9"/>
      <c r="D177" s="9"/>
    </row>
    <row r="178" spans="1:4" ht="12.75">
      <c r="A178" s="4"/>
      <c r="B178" s="9"/>
      <c r="C178" s="9"/>
      <c r="D178" s="9"/>
    </row>
    <row r="179" spans="1:4" ht="12.75">
      <c r="A179" s="4"/>
      <c r="B179" s="9"/>
      <c r="C179" s="9"/>
      <c r="D179" s="9"/>
    </row>
    <row r="180" spans="1:4" ht="12.75">
      <c r="A180" s="4"/>
      <c r="B180" s="9"/>
      <c r="C180" s="9"/>
      <c r="D180" s="9"/>
    </row>
    <row r="181" spans="1:4" ht="12.75">
      <c r="A181" s="4"/>
      <c r="B181" s="9"/>
      <c r="C181" s="9"/>
      <c r="D181" s="9"/>
    </row>
    <row r="182" spans="1:4" ht="12.75">
      <c r="A182" s="4"/>
      <c r="B182" s="9"/>
      <c r="C182" s="9"/>
      <c r="D182" s="9"/>
    </row>
    <row r="183" spans="1:4" ht="12.75">
      <c r="A183" s="4"/>
      <c r="B183" s="9"/>
      <c r="C183" s="9"/>
      <c r="D183" s="9"/>
    </row>
    <row r="184" spans="1:4" ht="12.75">
      <c r="A184" s="4"/>
      <c r="B184" s="9"/>
      <c r="C184" s="9"/>
      <c r="D184" s="9"/>
    </row>
    <row r="185" spans="1:4" ht="12.75">
      <c r="A185" s="4"/>
      <c r="B185" s="9"/>
      <c r="C185" s="9"/>
      <c r="D185" s="9"/>
    </row>
    <row r="186" spans="1:4" ht="12.75">
      <c r="A186" s="4"/>
      <c r="B186" s="9"/>
      <c r="C186" s="9"/>
      <c r="D186" s="9"/>
    </row>
    <row r="187" spans="1:4" ht="12.75">
      <c r="A187" s="4"/>
      <c r="B187" s="9"/>
      <c r="C187" s="9"/>
      <c r="D187" s="9"/>
    </row>
    <row r="188" spans="1:4" ht="12.75">
      <c r="A188" s="4"/>
      <c r="B188" s="9"/>
      <c r="C188" s="9"/>
      <c r="D188" s="9"/>
    </row>
    <row r="189" spans="1:4" ht="12.75">
      <c r="A189" s="4"/>
      <c r="B189" s="9"/>
      <c r="C189" s="9"/>
      <c r="D189" s="9"/>
    </row>
    <row r="190" spans="1:4" ht="12.75">
      <c r="A190" s="4"/>
      <c r="B190" s="9"/>
      <c r="C190" s="9"/>
      <c r="D190" s="9"/>
    </row>
    <row r="191" spans="1:4" ht="12.75">
      <c r="A191" s="4"/>
      <c r="B191" s="9"/>
      <c r="C191" s="9"/>
      <c r="D191" s="9"/>
    </row>
    <row r="192" spans="1:4" ht="12.75">
      <c r="A192" s="4"/>
      <c r="B192" s="9"/>
      <c r="C192" s="9"/>
      <c r="D192" s="9"/>
    </row>
    <row r="193" spans="1:4" ht="12.75">
      <c r="A193" s="4"/>
      <c r="B193" s="9"/>
      <c r="C193" s="9"/>
      <c r="D193" s="9"/>
    </row>
    <row r="194" spans="1:4" ht="12.75">
      <c r="A194" s="4"/>
      <c r="B194" s="9"/>
      <c r="C194" s="9"/>
      <c r="D194" s="9"/>
    </row>
    <row r="195" spans="1:4" ht="12.75">
      <c r="A195" s="4"/>
      <c r="B195" s="9"/>
      <c r="C195" s="9"/>
      <c r="D195" s="9"/>
    </row>
    <row r="196" spans="1:4" ht="12.75">
      <c r="A196" s="4"/>
      <c r="B196" s="9"/>
      <c r="C196" s="9"/>
      <c r="D196" s="9"/>
    </row>
    <row r="197" spans="1:4" ht="12.75">
      <c r="A197" s="4"/>
      <c r="B197" s="9"/>
      <c r="C197" s="9"/>
      <c r="D197" s="9"/>
    </row>
    <row r="198" spans="1:4" ht="12.75">
      <c r="A198" s="4"/>
      <c r="B198" s="9"/>
      <c r="C198" s="9"/>
      <c r="D198" s="9"/>
    </row>
    <row r="199" spans="1:4" ht="12.75">
      <c r="A199" s="4"/>
      <c r="B199" s="9"/>
      <c r="C199" s="9"/>
      <c r="D199" s="9"/>
    </row>
    <row r="200" spans="1:4" ht="12.75">
      <c r="A200" s="4"/>
      <c r="B200" s="9"/>
      <c r="C200" s="9"/>
      <c r="D200" s="9"/>
    </row>
    <row r="201" spans="1:4" ht="12.75">
      <c r="A201" s="4"/>
      <c r="B201" s="9"/>
      <c r="C201" s="9"/>
      <c r="D201" s="9"/>
    </row>
    <row r="202" spans="1:4" ht="12.75">
      <c r="A202" s="4"/>
      <c r="B202" s="9"/>
      <c r="C202" s="9"/>
      <c r="D202" s="9"/>
    </row>
    <row r="203" spans="1:4" ht="12.75">
      <c r="A203" s="4"/>
      <c r="B203" s="9"/>
      <c r="C203" s="9"/>
      <c r="D203" s="9"/>
    </row>
    <row r="204" spans="1:4" ht="12.75">
      <c r="A204" s="4"/>
      <c r="B204" s="9"/>
      <c r="C204" s="9"/>
      <c r="D204" s="9"/>
    </row>
    <row r="205" spans="1:4" ht="12.75">
      <c r="A205" s="4"/>
      <c r="B205" s="9"/>
      <c r="C205" s="9"/>
      <c r="D205" s="9"/>
    </row>
    <row r="206" spans="1:4" ht="12.75">
      <c r="A206" s="4"/>
      <c r="B206" s="9"/>
      <c r="C206" s="9"/>
      <c r="D206" s="9"/>
    </row>
    <row r="207" spans="1:4" ht="12.75">
      <c r="A207" s="4"/>
      <c r="B207" s="9"/>
      <c r="C207" s="9"/>
      <c r="D207" s="9"/>
    </row>
    <row r="208" spans="1:4" ht="12.75">
      <c r="A208" s="4"/>
      <c r="B208" s="9"/>
      <c r="C208" s="9"/>
      <c r="D208" s="9"/>
    </row>
    <row r="209" spans="1:4" ht="12.75">
      <c r="A209" s="4"/>
      <c r="B209" s="9"/>
      <c r="C209" s="9"/>
      <c r="D209" s="9"/>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row r="233" ht="12.75">
      <c r="A233" s="1"/>
    </row>
    <row r="234" ht="12.75">
      <c r="A234" s="1"/>
    </row>
    <row r="235" ht="12.75">
      <c r="A235" s="1"/>
    </row>
    <row r="236" ht="12.75">
      <c r="A236" s="1"/>
    </row>
  </sheetData>
  <sheetProtection/>
  <mergeCells count="16">
    <mergeCell ref="A10:C10"/>
    <mergeCell ref="A11:C11"/>
    <mergeCell ref="B1:C1"/>
    <mergeCell ref="B2:C2"/>
    <mergeCell ref="B3:C3"/>
    <mergeCell ref="B4:C4"/>
    <mergeCell ref="B5:C5"/>
    <mergeCell ref="B6:C6"/>
    <mergeCell ref="B7:C7"/>
    <mergeCell ref="A13:C13"/>
    <mergeCell ref="H38:K38"/>
    <mergeCell ref="I44:L44"/>
    <mergeCell ref="H40:K40"/>
    <mergeCell ref="H41:K41"/>
    <mergeCell ref="H42:K42"/>
    <mergeCell ref="H43:K43"/>
  </mergeCells>
  <printOptions/>
  <pageMargins left="0.17" right="0.21" top="0.19" bottom="0.25" header="0.36" footer="0.2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G234"/>
  <sheetViews>
    <sheetView zoomScalePageLayoutView="0" workbookViewId="0" topLeftCell="A1">
      <selection activeCell="C33" sqref="C33"/>
    </sheetView>
  </sheetViews>
  <sheetFormatPr defaultColWidth="9.00390625" defaultRowHeight="15" customHeight="1"/>
  <cols>
    <col min="1" max="1" width="12.25390625" style="31" customWidth="1"/>
    <col min="2" max="2" width="5.25390625" style="31" customWidth="1"/>
    <col min="3" max="3" width="81.375" style="27" customWidth="1"/>
    <col min="4" max="4" width="16.875" style="31" hidden="1" customWidth="1"/>
    <col min="5" max="5" width="10.75390625" style="31" hidden="1" customWidth="1"/>
    <col min="6" max="6" width="10.125" style="31" hidden="1" customWidth="1"/>
    <col min="7" max="7" width="9.125" style="31" customWidth="1"/>
    <col min="8" max="16384" width="9.125" style="31" customWidth="1"/>
  </cols>
  <sheetData>
    <row r="1" spans="2:6" ht="12">
      <c r="B1" s="483" t="s">
        <v>764</v>
      </c>
      <c r="C1" s="483"/>
      <c r="D1" s="483"/>
      <c r="E1" s="483"/>
      <c r="F1" s="483"/>
    </row>
    <row r="2" spans="2:6" ht="12">
      <c r="B2" s="483" t="s">
        <v>763</v>
      </c>
      <c r="C2" s="483"/>
      <c r="D2" s="483"/>
      <c r="E2" s="483"/>
      <c r="F2" s="483"/>
    </row>
    <row r="3" spans="2:6" ht="12">
      <c r="B3" s="483" t="s">
        <v>762</v>
      </c>
      <c r="C3" s="483"/>
      <c r="D3" s="483"/>
      <c r="E3" s="483"/>
      <c r="F3" s="483"/>
    </row>
    <row r="4" spans="2:6" ht="12">
      <c r="B4" s="483" t="s">
        <v>761</v>
      </c>
      <c r="C4" s="483"/>
      <c r="D4" s="483"/>
      <c r="E4" s="483"/>
      <c r="F4" s="483"/>
    </row>
    <row r="5" spans="2:6" ht="12" hidden="1">
      <c r="B5" s="483" t="s">
        <v>760</v>
      </c>
      <c r="C5" s="483"/>
      <c r="D5" s="483"/>
      <c r="E5" s="483"/>
      <c r="F5" s="483"/>
    </row>
    <row r="6" spans="2:6" ht="12" hidden="1">
      <c r="B6" s="30"/>
      <c r="C6" s="30"/>
      <c r="D6" s="30"/>
      <c r="E6" s="30"/>
      <c r="F6" s="30"/>
    </row>
    <row r="7" spans="2:5" ht="12">
      <c r="B7" s="481"/>
      <c r="C7" s="484"/>
      <c r="D7" s="484"/>
      <c r="E7" s="27"/>
    </row>
    <row r="8" spans="2:5" ht="12" hidden="1">
      <c r="B8" s="481"/>
      <c r="C8" s="484"/>
      <c r="D8" s="484"/>
      <c r="E8" s="27"/>
    </row>
    <row r="9" spans="2:5" ht="12">
      <c r="B9" s="484"/>
      <c r="C9" s="484"/>
      <c r="D9" s="484"/>
      <c r="E9" s="27"/>
    </row>
    <row r="10" spans="2:6" ht="12">
      <c r="B10" s="481" t="s">
        <v>759</v>
      </c>
      <c r="C10" s="481"/>
      <c r="D10" s="481"/>
      <c r="E10" s="481"/>
      <c r="F10" s="481"/>
    </row>
    <row r="11" spans="2:6" ht="12">
      <c r="B11" s="482"/>
      <c r="C11" s="482"/>
      <c r="D11" s="482"/>
      <c r="E11" s="482"/>
      <c r="F11" s="482"/>
    </row>
    <row r="12" spans="1:7" ht="12">
      <c r="A12" s="480"/>
      <c r="B12" s="485" t="s">
        <v>614</v>
      </c>
      <c r="C12" s="486"/>
      <c r="D12" s="58" t="s">
        <v>207</v>
      </c>
      <c r="E12" s="57" t="s">
        <v>529</v>
      </c>
      <c r="F12" s="57" t="s">
        <v>499</v>
      </c>
      <c r="G12" s="34"/>
    </row>
    <row r="13" spans="1:7" ht="12">
      <c r="A13" s="480"/>
      <c r="B13" s="487" t="s">
        <v>315</v>
      </c>
      <c r="C13" s="487"/>
      <c r="D13" s="51" t="s">
        <v>498</v>
      </c>
      <c r="E13" s="34"/>
      <c r="F13" s="34"/>
      <c r="G13" s="34"/>
    </row>
    <row r="14" spans="1:7" ht="24">
      <c r="A14" s="34" t="s">
        <v>758</v>
      </c>
      <c r="B14" s="48">
        <v>39814</v>
      </c>
      <c r="C14" s="37" t="s">
        <v>619</v>
      </c>
      <c r="D14" s="36">
        <v>190</v>
      </c>
      <c r="E14" s="36">
        <v>240</v>
      </c>
      <c r="F14" s="35">
        <v>400</v>
      </c>
      <c r="G14" s="34"/>
    </row>
    <row r="15" spans="1:7" ht="12">
      <c r="A15" s="34" t="s">
        <v>757</v>
      </c>
      <c r="B15" s="48">
        <v>39845</v>
      </c>
      <c r="C15" s="37" t="s">
        <v>618</v>
      </c>
      <c r="D15" s="36">
        <v>150</v>
      </c>
      <c r="E15" s="36">
        <v>190</v>
      </c>
      <c r="F15" s="35">
        <v>200</v>
      </c>
      <c r="G15" s="34"/>
    </row>
    <row r="16" spans="1:7" ht="12">
      <c r="A16" s="34" t="s">
        <v>756</v>
      </c>
      <c r="B16" s="48">
        <v>40969</v>
      </c>
      <c r="C16" s="37" t="s">
        <v>76</v>
      </c>
      <c r="D16" s="36">
        <v>190</v>
      </c>
      <c r="E16" s="36">
        <v>190</v>
      </c>
      <c r="F16" s="35">
        <v>190</v>
      </c>
      <c r="G16" s="34"/>
    </row>
    <row r="17" spans="1:7" ht="12">
      <c r="A17" s="34" t="s">
        <v>755</v>
      </c>
      <c r="B17" s="48">
        <v>41000</v>
      </c>
      <c r="C17" s="37" t="s">
        <v>78</v>
      </c>
      <c r="D17" s="36">
        <v>190</v>
      </c>
      <c r="E17" s="36">
        <v>190</v>
      </c>
      <c r="F17" s="35">
        <v>220</v>
      </c>
      <c r="G17" s="34"/>
    </row>
    <row r="18" spans="1:7" ht="12">
      <c r="A18" s="34" t="s">
        <v>754</v>
      </c>
      <c r="B18" s="48">
        <v>41030</v>
      </c>
      <c r="C18" s="37" t="s">
        <v>500</v>
      </c>
      <c r="D18" s="36">
        <v>190</v>
      </c>
      <c r="E18" s="36">
        <v>190</v>
      </c>
      <c r="F18" s="35">
        <v>200</v>
      </c>
      <c r="G18" s="34"/>
    </row>
    <row r="19" spans="1:7" ht="12">
      <c r="A19" s="34" t="s">
        <v>753</v>
      </c>
      <c r="B19" s="48">
        <v>41061</v>
      </c>
      <c r="C19" s="37" t="s">
        <v>80</v>
      </c>
      <c r="D19" s="36">
        <v>190</v>
      </c>
      <c r="E19" s="36">
        <v>190</v>
      </c>
      <c r="F19" s="35">
        <v>220</v>
      </c>
      <c r="G19" s="34"/>
    </row>
    <row r="20" spans="1:7" ht="12">
      <c r="A20" s="34" t="s">
        <v>752</v>
      </c>
      <c r="B20" s="48">
        <v>41091</v>
      </c>
      <c r="C20" s="37" t="s">
        <v>617</v>
      </c>
      <c r="D20" s="36">
        <v>240</v>
      </c>
      <c r="E20" s="36">
        <v>150</v>
      </c>
      <c r="F20" s="35">
        <v>180</v>
      </c>
      <c r="G20" s="34"/>
    </row>
    <row r="21" spans="1:7" ht="12">
      <c r="A21" s="34"/>
      <c r="B21" s="480" t="s">
        <v>349</v>
      </c>
      <c r="C21" s="488"/>
      <c r="D21" s="488"/>
      <c r="E21" s="37"/>
      <c r="F21" s="35"/>
      <c r="G21" s="34"/>
    </row>
    <row r="22" spans="1:7" ht="12">
      <c r="A22" s="34"/>
      <c r="B22" s="48">
        <v>39815</v>
      </c>
      <c r="C22" s="37" t="s">
        <v>751</v>
      </c>
      <c r="D22" s="36">
        <v>800</v>
      </c>
      <c r="E22" s="36">
        <v>800</v>
      </c>
      <c r="F22" s="35">
        <v>880</v>
      </c>
      <c r="G22" s="34"/>
    </row>
    <row r="23" spans="1:7" ht="12">
      <c r="A23" s="34"/>
      <c r="B23" s="48">
        <v>39846</v>
      </c>
      <c r="C23" s="37" t="s">
        <v>29</v>
      </c>
      <c r="D23" s="36">
        <v>1700</v>
      </c>
      <c r="E23" s="36">
        <v>1700</v>
      </c>
      <c r="F23" s="35">
        <v>2000</v>
      </c>
      <c r="G23" s="34"/>
    </row>
    <row r="24" spans="1:7" ht="12">
      <c r="A24" s="34"/>
      <c r="B24" s="48">
        <v>39874</v>
      </c>
      <c r="C24" s="37" t="s">
        <v>750</v>
      </c>
      <c r="D24" s="36">
        <v>1000</v>
      </c>
      <c r="E24" s="36">
        <v>1000</v>
      </c>
      <c r="F24" s="35">
        <v>1200</v>
      </c>
      <c r="G24" s="34"/>
    </row>
    <row r="25" spans="1:7" ht="12">
      <c r="A25" s="34"/>
      <c r="B25" s="48">
        <v>39905</v>
      </c>
      <c r="C25" s="37" t="s">
        <v>31</v>
      </c>
      <c r="D25" s="36">
        <v>1800</v>
      </c>
      <c r="E25" s="36">
        <v>1800</v>
      </c>
      <c r="F25" s="35">
        <v>1900</v>
      </c>
      <c r="G25" s="34"/>
    </row>
    <row r="26" spans="1:7" ht="12">
      <c r="A26" s="34"/>
      <c r="B26" s="48">
        <v>39935</v>
      </c>
      <c r="C26" s="56" t="s">
        <v>620</v>
      </c>
      <c r="D26" s="36">
        <v>1600</v>
      </c>
      <c r="E26" s="36">
        <v>1600</v>
      </c>
      <c r="F26" s="35">
        <v>1700</v>
      </c>
      <c r="G26" s="34"/>
    </row>
    <row r="27" spans="1:7" ht="12">
      <c r="A27" s="34"/>
      <c r="B27" s="48">
        <v>39966</v>
      </c>
      <c r="C27" s="37" t="s">
        <v>33</v>
      </c>
      <c r="D27" s="36">
        <v>2300</v>
      </c>
      <c r="E27" s="36">
        <v>2300</v>
      </c>
      <c r="F27" s="35">
        <v>2400</v>
      </c>
      <c r="G27" s="34"/>
    </row>
    <row r="28" spans="1:7" ht="12">
      <c r="A28" s="34"/>
      <c r="B28" s="48">
        <v>41092</v>
      </c>
      <c r="C28" s="37" t="s">
        <v>90</v>
      </c>
      <c r="D28" s="36">
        <v>4700</v>
      </c>
      <c r="E28" s="36">
        <v>4700</v>
      </c>
      <c r="F28" s="35">
        <v>5000</v>
      </c>
      <c r="G28" s="34"/>
    </row>
    <row r="29" spans="1:7" ht="12">
      <c r="A29" s="34"/>
      <c r="B29" s="480" t="s">
        <v>319</v>
      </c>
      <c r="C29" s="488"/>
      <c r="D29" s="488"/>
      <c r="E29" s="37"/>
      <c r="F29" s="35"/>
      <c r="G29" s="34"/>
    </row>
    <row r="30" spans="1:7" ht="12">
      <c r="A30" s="34"/>
      <c r="B30" s="47" t="s">
        <v>566</v>
      </c>
      <c r="C30" s="37" t="s">
        <v>310</v>
      </c>
      <c r="D30" s="36">
        <v>60</v>
      </c>
      <c r="E30" s="36">
        <v>60</v>
      </c>
      <c r="F30" s="35">
        <v>65</v>
      </c>
      <c r="G30" s="34"/>
    </row>
    <row r="31" spans="1:7" ht="12">
      <c r="A31" s="34" t="s">
        <v>749</v>
      </c>
      <c r="B31" s="47" t="s">
        <v>567</v>
      </c>
      <c r="C31" s="37" t="s">
        <v>8</v>
      </c>
      <c r="D31" s="36">
        <v>110</v>
      </c>
      <c r="E31" s="36">
        <v>110</v>
      </c>
      <c r="F31" s="35">
        <v>110</v>
      </c>
      <c r="G31" s="34"/>
    </row>
    <row r="32" spans="1:7" ht="12">
      <c r="A32" s="34" t="s">
        <v>669</v>
      </c>
      <c r="B32" s="47" t="s">
        <v>568</v>
      </c>
      <c r="C32" s="37" t="s">
        <v>10</v>
      </c>
      <c r="D32" s="36">
        <v>50</v>
      </c>
      <c r="E32" s="36">
        <v>50</v>
      </c>
      <c r="F32" s="35">
        <v>50</v>
      </c>
      <c r="G32" s="34"/>
    </row>
    <row r="33" spans="1:7" ht="12">
      <c r="A33" s="34" t="s">
        <v>748</v>
      </c>
      <c r="B33" s="47" t="s">
        <v>569</v>
      </c>
      <c r="C33" s="43" t="s">
        <v>542</v>
      </c>
      <c r="D33" s="36">
        <v>250</v>
      </c>
      <c r="E33" s="36">
        <v>250</v>
      </c>
      <c r="F33" s="35">
        <v>300</v>
      </c>
      <c r="G33" s="34"/>
    </row>
    <row r="34" spans="1:7" ht="12">
      <c r="A34" s="34" t="s">
        <v>747</v>
      </c>
      <c r="B34" s="47" t="s">
        <v>570</v>
      </c>
      <c r="C34" s="43" t="s">
        <v>543</v>
      </c>
      <c r="D34" s="36">
        <v>250</v>
      </c>
      <c r="E34" s="36">
        <v>250</v>
      </c>
      <c r="F34" s="35">
        <v>300</v>
      </c>
      <c r="G34" s="34"/>
    </row>
    <row r="35" spans="1:7" ht="12">
      <c r="A35" s="34" t="s">
        <v>746</v>
      </c>
      <c r="B35" s="47" t="s">
        <v>571</v>
      </c>
      <c r="C35" s="43" t="s">
        <v>262</v>
      </c>
      <c r="D35" s="36">
        <v>250</v>
      </c>
      <c r="E35" s="36">
        <v>250</v>
      </c>
      <c r="F35" s="35">
        <v>300</v>
      </c>
      <c r="G35" s="34"/>
    </row>
    <row r="36" spans="1:7" ht="12">
      <c r="A36" s="34" t="s">
        <v>655</v>
      </c>
      <c r="B36" s="47" t="s">
        <v>572</v>
      </c>
      <c r="C36" s="37" t="s">
        <v>56</v>
      </c>
      <c r="D36" s="36">
        <v>80</v>
      </c>
      <c r="E36" s="36">
        <v>80</v>
      </c>
      <c r="F36" s="35">
        <v>140</v>
      </c>
      <c r="G36" s="34"/>
    </row>
    <row r="37" spans="1:7" ht="12">
      <c r="A37" s="34" t="s">
        <v>745</v>
      </c>
      <c r="B37" s="47" t="s">
        <v>573</v>
      </c>
      <c r="C37" s="37" t="s">
        <v>57</v>
      </c>
      <c r="D37" s="36">
        <v>95</v>
      </c>
      <c r="E37" s="36">
        <v>95</v>
      </c>
      <c r="F37" s="35">
        <v>95</v>
      </c>
      <c r="G37" s="34"/>
    </row>
    <row r="38" spans="1:7" ht="12">
      <c r="A38" s="34" t="s">
        <v>744</v>
      </c>
      <c r="B38" s="47" t="s">
        <v>574</v>
      </c>
      <c r="C38" s="37" t="s">
        <v>309</v>
      </c>
      <c r="D38" s="36">
        <v>30</v>
      </c>
      <c r="E38" s="36">
        <v>30</v>
      </c>
      <c r="F38" s="35">
        <v>30</v>
      </c>
      <c r="G38" s="34"/>
    </row>
    <row r="39" spans="1:7" ht="12">
      <c r="A39" s="34" t="s">
        <v>743</v>
      </c>
      <c r="B39" s="47" t="s">
        <v>575</v>
      </c>
      <c r="C39" s="43" t="s">
        <v>629</v>
      </c>
      <c r="D39" s="36">
        <v>200</v>
      </c>
      <c r="E39" s="36">
        <v>200</v>
      </c>
      <c r="F39" s="35">
        <v>220</v>
      </c>
      <c r="G39" s="34"/>
    </row>
    <row r="40" spans="1:7" ht="12">
      <c r="A40" s="34" t="s">
        <v>742</v>
      </c>
      <c r="B40" s="47" t="s">
        <v>576</v>
      </c>
      <c r="C40" s="43" t="s">
        <v>350</v>
      </c>
      <c r="D40" s="36">
        <v>650</v>
      </c>
      <c r="E40" s="36">
        <v>650</v>
      </c>
      <c r="F40" s="35">
        <v>660</v>
      </c>
      <c r="G40" s="34"/>
    </row>
    <row r="41" spans="1:7" ht="12">
      <c r="A41" s="34" t="s">
        <v>741</v>
      </c>
      <c r="B41" s="47" t="s">
        <v>564</v>
      </c>
      <c r="C41" s="43" t="s">
        <v>351</v>
      </c>
      <c r="D41" s="36">
        <v>550</v>
      </c>
      <c r="E41" s="36">
        <v>550</v>
      </c>
      <c r="F41" s="35">
        <v>580</v>
      </c>
      <c r="G41" s="34"/>
    </row>
    <row r="42" spans="1:7" ht="12">
      <c r="A42" s="34" t="s">
        <v>738</v>
      </c>
      <c r="B42" s="47" t="s">
        <v>565</v>
      </c>
      <c r="C42" s="43" t="s">
        <v>365</v>
      </c>
      <c r="D42" s="36">
        <v>540</v>
      </c>
      <c r="E42" s="36">
        <v>540</v>
      </c>
      <c r="F42" s="35">
        <v>560</v>
      </c>
      <c r="G42" s="34"/>
    </row>
    <row r="43" spans="1:7" ht="12">
      <c r="A43" s="34" t="s">
        <v>738</v>
      </c>
      <c r="B43" s="47" t="s">
        <v>364</v>
      </c>
      <c r="C43" s="43" t="s">
        <v>544</v>
      </c>
      <c r="D43" s="36">
        <v>250</v>
      </c>
      <c r="E43" s="36">
        <v>250</v>
      </c>
      <c r="F43" s="35">
        <v>430</v>
      </c>
      <c r="G43" s="34"/>
    </row>
    <row r="44" spans="1:7" ht="12">
      <c r="A44" s="34" t="s">
        <v>740</v>
      </c>
      <c r="B44" s="47" t="s">
        <v>370</v>
      </c>
      <c r="C44" s="43" t="s">
        <v>373</v>
      </c>
      <c r="D44" s="36">
        <v>250</v>
      </c>
      <c r="E44" s="36">
        <v>250</v>
      </c>
      <c r="F44" s="35">
        <v>270</v>
      </c>
      <c r="G44" s="34"/>
    </row>
    <row r="45" spans="1:7" ht="12">
      <c r="A45" s="34" t="s">
        <v>739</v>
      </c>
      <c r="B45" s="47" t="s">
        <v>371</v>
      </c>
      <c r="C45" s="43" t="s">
        <v>375</v>
      </c>
      <c r="D45" s="36">
        <v>310</v>
      </c>
      <c r="E45" s="36">
        <v>310</v>
      </c>
      <c r="F45" s="35">
        <v>310</v>
      </c>
      <c r="G45" s="34"/>
    </row>
    <row r="46" spans="1:7" ht="12">
      <c r="A46" s="34" t="s">
        <v>738</v>
      </c>
      <c r="B46" s="47" t="s">
        <v>372</v>
      </c>
      <c r="C46" s="43" t="s">
        <v>356</v>
      </c>
      <c r="D46" s="36">
        <v>300</v>
      </c>
      <c r="E46" s="36">
        <v>300</v>
      </c>
      <c r="F46" s="35">
        <v>300</v>
      </c>
      <c r="G46" s="34"/>
    </row>
    <row r="47" spans="1:7" ht="12">
      <c r="A47" s="34" t="s">
        <v>738</v>
      </c>
      <c r="B47" s="47" t="s">
        <v>374</v>
      </c>
      <c r="C47" s="43" t="s">
        <v>377</v>
      </c>
      <c r="D47" s="36">
        <v>300</v>
      </c>
      <c r="E47" s="36">
        <v>300</v>
      </c>
      <c r="F47" s="35">
        <v>300</v>
      </c>
      <c r="G47" s="34"/>
    </row>
    <row r="48" spans="1:7" ht="12">
      <c r="A48" s="34" t="s">
        <v>738</v>
      </c>
      <c r="B48" s="47" t="s">
        <v>376</v>
      </c>
      <c r="C48" s="43" t="s">
        <v>555</v>
      </c>
      <c r="D48" s="36"/>
      <c r="E48" s="36" t="s">
        <v>530</v>
      </c>
      <c r="F48" s="35">
        <v>700</v>
      </c>
      <c r="G48" s="34"/>
    </row>
    <row r="49" spans="1:7" ht="12">
      <c r="A49" s="34"/>
      <c r="B49" s="480" t="s">
        <v>320</v>
      </c>
      <c r="C49" s="488"/>
      <c r="D49" s="488"/>
      <c r="E49" s="37"/>
      <c r="F49" s="35"/>
      <c r="G49" s="34"/>
    </row>
    <row r="50" spans="1:7" ht="24">
      <c r="A50" s="34" t="s">
        <v>736</v>
      </c>
      <c r="B50" s="48">
        <v>39817</v>
      </c>
      <c r="C50" s="37" t="s">
        <v>737</v>
      </c>
      <c r="D50" s="36">
        <v>710</v>
      </c>
      <c r="E50" s="36">
        <v>710</v>
      </c>
      <c r="F50" s="35">
        <v>710</v>
      </c>
      <c r="G50" s="34"/>
    </row>
    <row r="51" spans="1:7" ht="12">
      <c r="A51" s="34" t="s">
        <v>736</v>
      </c>
      <c r="B51" s="48">
        <v>39848</v>
      </c>
      <c r="C51" s="37" t="s">
        <v>314</v>
      </c>
      <c r="D51" s="36">
        <v>515</v>
      </c>
      <c r="E51" s="36">
        <v>515</v>
      </c>
      <c r="F51" s="35">
        <v>520</v>
      </c>
      <c r="G51" s="34"/>
    </row>
    <row r="52" spans="1:7" ht="12">
      <c r="A52" s="34"/>
      <c r="B52" s="480" t="s">
        <v>321</v>
      </c>
      <c r="C52" s="488"/>
      <c r="D52" s="488"/>
      <c r="E52" s="37"/>
      <c r="F52" s="35"/>
      <c r="G52" s="34"/>
    </row>
    <row r="53" spans="1:7" ht="12">
      <c r="A53" s="34" t="s">
        <v>735</v>
      </c>
      <c r="B53" s="48">
        <v>39818</v>
      </c>
      <c r="C53" s="37" t="s">
        <v>308</v>
      </c>
      <c r="D53" s="36">
        <v>2100</v>
      </c>
      <c r="E53" s="36">
        <v>2100</v>
      </c>
      <c r="F53" s="35">
        <v>2100</v>
      </c>
      <c r="G53" s="34"/>
    </row>
    <row r="54" spans="1:7" ht="12">
      <c r="A54" s="34" t="s">
        <v>735</v>
      </c>
      <c r="B54" s="48">
        <v>39849</v>
      </c>
      <c r="C54" s="37" t="s">
        <v>311</v>
      </c>
      <c r="D54" s="36">
        <v>2200</v>
      </c>
      <c r="E54" s="36">
        <v>2000</v>
      </c>
      <c r="F54" s="35">
        <v>2200</v>
      </c>
      <c r="G54" s="34"/>
    </row>
    <row r="55" spans="1:7" ht="12">
      <c r="A55" s="34"/>
      <c r="B55" s="480" t="s">
        <v>322</v>
      </c>
      <c r="C55" s="488"/>
      <c r="D55" s="488"/>
      <c r="E55" s="37"/>
      <c r="F55" s="35"/>
      <c r="G55" s="34"/>
    </row>
    <row r="56" spans="1:7" ht="12">
      <c r="A56" s="34" t="s">
        <v>734</v>
      </c>
      <c r="B56" s="55">
        <v>40549</v>
      </c>
      <c r="C56" s="37" t="s">
        <v>65</v>
      </c>
      <c r="D56" s="36">
        <v>6000</v>
      </c>
      <c r="E56" s="36">
        <v>6000</v>
      </c>
      <c r="F56" s="35">
        <v>6100</v>
      </c>
      <c r="G56" s="34"/>
    </row>
    <row r="57" spans="1:7" ht="12">
      <c r="A57" s="34" t="s">
        <v>733</v>
      </c>
      <c r="B57" s="55">
        <v>40580</v>
      </c>
      <c r="C57" s="37" t="s">
        <v>380</v>
      </c>
      <c r="D57" s="36">
        <v>7500</v>
      </c>
      <c r="E57" s="36">
        <v>7500</v>
      </c>
      <c r="F57" s="35">
        <v>7800</v>
      </c>
      <c r="G57" s="34"/>
    </row>
    <row r="58" spans="1:7" ht="12">
      <c r="A58" s="34"/>
      <c r="B58" s="55">
        <v>40608</v>
      </c>
      <c r="C58" s="37" t="s">
        <v>66</v>
      </c>
      <c r="D58" s="36">
        <v>6500</v>
      </c>
      <c r="E58" s="36">
        <v>6500</v>
      </c>
      <c r="F58" s="35">
        <v>7000</v>
      </c>
      <c r="G58" s="34"/>
    </row>
    <row r="59" spans="1:7" ht="12">
      <c r="A59" s="34"/>
      <c r="B59" s="55">
        <v>40639</v>
      </c>
      <c r="C59" s="37" t="s">
        <v>379</v>
      </c>
      <c r="D59" s="36">
        <v>5000</v>
      </c>
      <c r="E59" s="36">
        <v>5000</v>
      </c>
      <c r="F59" s="35">
        <v>5800</v>
      </c>
      <c r="G59" s="34"/>
    </row>
    <row r="60" spans="1:7" ht="12">
      <c r="A60" s="34" t="s">
        <v>732</v>
      </c>
      <c r="B60" s="55">
        <v>40669</v>
      </c>
      <c r="C60" s="37" t="s">
        <v>67</v>
      </c>
      <c r="D60" s="36">
        <v>4000</v>
      </c>
      <c r="E60" s="36">
        <v>4000</v>
      </c>
      <c r="F60" s="35">
        <v>4200</v>
      </c>
      <c r="G60" s="34"/>
    </row>
    <row r="61" spans="1:7" ht="12">
      <c r="A61" s="34" t="s">
        <v>729</v>
      </c>
      <c r="B61" s="55">
        <v>40700</v>
      </c>
      <c r="C61" s="37" t="s">
        <v>68</v>
      </c>
      <c r="D61" s="36">
        <v>6500</v>
      </c>
      <c r="E61" s="36">
        <v>6500</v>
      </c>
      <c r="F61" s="35">
        <v>6500</v>
      </c>
      <c r="G61" s="34"/>
    </row>
    <row r="62" spans="1:7" ht="12">
      <c r="A62" s="34" t="s">
        <v>731</v>
      </c>
      <c r="B62" s="48">
        <v>40730</v>
      </c>
      <c r="C62" s="37" t="s">
        <v>382</v>
      </c>
      <c r="D62" s="36">
        <v>13000</v>
      </c>
      <c r="E62" s="36">
        <v>13000</v>
      </c>
      <c r="F62" s="35">
        <v>13500</v>
      </c>
      <c r="G62" s="34"/>
    </row>
    <row r="63" spans="1:7" ht="12">
      <c r="A63" s="34"/>
      <c r="B63" s="48">
        <v>40761</v>
      </c>
      <c r="C63" s="37" t="s">
        <v>378</v>
      </c>
      <c r="D63" s="36">
        <v>9500</v>
      </c>
      <c r="E63" s="36">
        <v>9500</v>
      </c>
      <c r="F63" s="35">
        <v>10000</v>
      </c>
      <c r="G63" s="34"/>
    </row>
    <row r="64" spans="1:7" ht="12">
      <c r="A64" s="34" t="s">
        <v>730</v>
      </c>
      <c r="B64" s="48">
        <v>40792</v>
      </c>
      <c r="C64" s="37" t="s">
        <v>605</v>
      </c>
      <c r="D64" s="36">
        <v>6500</v>
      </c>
      <c r="E64" s="36">
        <v>6500</v>
      </c>
      <c r="F64" s="35">
        <v>6600</v>
      </c>
      <c r="G64" s="34"/>
    </row>
    <row r="65" spans="1:7" ht="12">
      <c r="A65" s="34" t="s">
        <v>729</v>
      </c>
      <c r="B65" s="48">
        <v>40822</v>
      </c>
      <c r="C65" s="37" t="s">
        <v>381</v>
      </c>
      <c r="D65" s="36">
        <v>9000</v>
      </c>
      <c r="E65" s="36">
        <v>9000</v>
      </c>
      <c r="F65" s="35">
        <v>9400</v>
      </c>
      <c r="G65" s="34"/>
    </row>
    <row r="66" spans="1:7" ht="12">
      <c r="A66" s="34" t="s">
        <v>728</v>
      </c>
      <c r="B66" s="48">
        <v>40853</v>
      </c>
      <c r="C66" s="37" t="s">
        <v>606</v>
      </c>
      <c r="D66" s="36">
        <v>6000</v>
      </c>
      <c r="E66" s="36">
        <v>6000</v>
      </c>
      <c r="F66" s="35">
        <v>6100</v>
      </c>
      <c r="G66" s="34"/>
    </row>
    <row r="67" spans="1:7" ht="12">
      <c r="A67" s="34" t="s">
        <v>727</v>
      </c>
      <c r="B67" s="48">
        <v>40883</v>
      </c>
      <c r="C67" s="37" t="s">
        <v>607</v>
      </c>
      <c r="D67" s="36">
        <v>8000</v>
      </c>
      <c r="E67" s="36">
        <v>8000</v>
      </c>
      <c r="F67" s="35">
        <v>8200</v>
      </c>
      <c r="G67" s="34"/>
    </row>
    <row r="68" spans="1:7" ht="12">
      <c r="A68" s="34" t="s">
        <v>727</v>
      </c>
      <c r="B68" s="47" t="s">
        <v>345</v>
      </c>
      <c r="C68" s="37" t="s">
        <v>608</v>
      </c>
      <c r="D68" s="36">
        <v>5500</v>
      </c>
      <c r="E68" s="36">
        <v>5500</v>
      </c>
      <c r="F68" s="35">
        <v>6000</v>
      </c>
      <c r="G68" s="34"/>
    </row>
    <row r="69" spans="1:7" ht="12">
      <c r="A69" s="34" t="s">
        <v>726</v>
      </c>
      <c r="B69" s="47" t="s">
        <v>346</v>
      </c>
      <c r="C69" s="37" t="s">
        <v>73</v>
      </c>
      <c r="D69" s="36">
        <v>5400</v>
      </c>
      <c r="E69" s="36">
        <v>5400</v>
      </c>
      <c r="F69" s="35">
        <v>5500</v>
      </c>
      <c r="G69" s="34"/>
    </row>
    <row r="70" spans="1:7" ht="12">
      <c r="A70" s="34" t="s">
        <v>725</v>
      </c>
      <c r="B70" s="47" t="s">
        <v>347</v>
      </c>
      <c r="C70" s="37" t="s">
        <v>74</v>
      </c>
      <c r="D70" s="36">
        <v>2000</v>
      </c>
      <c r="E70" s="36">
        <v>2000</v>
      </c>
      <c r="F70" s="35">
        <v>2500</v>
      </c>
      <c r="G70" s="34"/>
    </row>
    <row r="71" spans="1:7" ht="12">
      <c r="A71" s="34" t="s">
        <v>724</v>
      </c>
      <c r="B71" s="47" t="s">
        <v>348</v>
      </c>
      <c r="C71" s="37" t="s">
        <v>75</v>
      </c>
      <c r="D71" s="36">
        <v>3000</v>
      </c>
      <c r="E71" s="36">
        <v>3000</v>
      </c>
      <c r="F71" s="35">
        <v>3700</v>
      </c>
      <c r="G71" s="34"/>
    </row>
    <row r="72" spans="1:7" ht="12">
      <c r="A72" s="34"/>
      <c r="B72" s="47" t="s">
        <v>367</v>
      </c>
      <c r="C72" s="37" t="s">
        <v>621</v>
      </c>
      <c r="D72" s="36">
        <v>8000</v>
      </c>
      <c r="E72" s="36">
        <v>8000</v>
      </c>
      <c r="F72" s="35">
        <v>8000</v>
      </c>
      <c r="G72" s="34"/>
    </row>
    <row r="73" spans="1:7" ht="12">
      <c r="A73" s="34"/>
      <c r="B73" s="47" t="s">
        <v>383</v>
      </c>
      <c r="C73" s="37" t="s">
        <v>622</v>
      </c>
      <c r="D73" s="36">
        <v>10000</v>
      </c>
      <c r="E73" s="36">
        <v>10000</v>
      </c>
      <c r="F73" s="35">
        <v>10000</v>
      </c>
      <c r="G73" s="34"/>
    </row>
    <row r="74" spans="1:7" ht="12">
      <c r="A74" s="34"/>
      <c r="B74" s="47" t="s">
        <v>384</v>
      </c>
      <c r="C74" s="37" t="s">
        <v>237</v>
      </c>
      <c r="D74" s="36">
        <v>7500</v>
      </c>
      <c r="E74" s="36">
        <v>7500</v>
      </c>
      <c r="F74" s="35">
        <v>7500</v>
      </c>
      <c r="G74" s="34"/>
    </row>
    <row r="75" spans="1:7" ht="12">
      <c r="A75" s="34" t="s">
        <v>723</v>
      </c>
      <c r="B75" s="47" t="s">
        <v>385</v>
      </c>
      <c r="C75" s="37" t="s">
        <v>362</v>
      </c>
      <c r="D75" s="36">
        <v>10000</v>
      </c>
      <c r="E75" s="36">
        <v>10000</v>
      </c>
      <c r="F75" s="35">
        <v>10300</v>
      </c>
      <c r="G75" s="34"/>
    </row>
    <row r="76" spans="1:7" ht="12">
      <c r="A76" s="34" t="s">
        <v>722</v>
      </c>
      <c r="B76" s="47" t="s">
        <v>386</v>
      </c>
      <c r="C76" s="37" t="s">
        <v>387</v>
      </c>
      <c r="D76" s="36">
        <v>7000</v>
      </c>
      <c r="E76" s="36">
        <v>7000</v>
      </c>
      <c r="F76" s="35">
        <v>7000</v>
      </c>
      <c r="G76" s="34"/>
    </row>
    <row r="77" spans="1:7" ht="12">
      <c r="A77" s="34" t="s">
        <v>721</v>
      </c>
      <c r="B77" s="47" t="s">
        <v>388</v>
      </c>
      <c r="C77" s="37" t="s">
        <v>389</v>
      </c>
      <c r="D77" s="36">
        <v>6000</v>
      </c>
      <c r="E77" s="36">
        <v>6000</v>
      </c>
      <c r="F77" s="35">
        <v>6000</v>
      </c>
      <c r="G77" s="34"/>
    </row>
    <row r="78" spans="1:7" ht="12">
      <c r="A78" s="34" t="s">
        <v>720</v>
      </c>
      <c r="B78" s="47" t="s">
        <v>609</v>
      </c>
      <c r="C78" s="37" t="s">
        <v>615</v>
      </c>
      <c r="D78" s="36"/>
      <c r="E78" s="36" t="s">
        <v>530</v>
      </c>
      <c r="F78" s="36" t="s">
        <v>530</v>
      </c>
      <c r="G78" s="34"/>
    </row>
    <row r="79" spans="1:7" ht="12">
      <c r="A79" s="34"/>
      <c r="B79" s="47" t="s">
        <v>610</v>
      </c>
      <c r="C79" s="37" t="s">
        <v>612</v>
      </c>
      <c r="D79" s="36"/>
      <c r="E79" s="36" t="s">
        <v>530</v>
      </c>
      <c r="F79" s="36" t="s">
        <v>530</v>
      </c>
      <c r="G79" s="34"/>
    </row>
    <row r="80" spans="1:7" ht="12">
      <c r="A80" s="34"/>
      <c r="B80" s="47" t="s">
        <v>611</v>
      </c>
      <c r="C80" s="37" t="s">
        <v>613</v>
      </c>
      <c r="D80" s="36"/>
      <c r="E80" s="36" t="s">
        <v>530</v>
      </c>
      <c r="F80" s="36" t="s">
        <v>530</v>
      </c>
      <c r="G80" s="34"/>
    </row>
    <row r="81" spans="1:7" ht="12">
      <c r="A81" s="34"/>
      <c r="B81" s="480" t="s">
        <v>323</v>
      </c>
      <c r="C81" s="488"/>
      <c r="D81" s="488"/>
      <c r="E81" s="37"/>
      <c r="F81" s="35"/>
      <c r="G81" s="34"/>
    </row>
    <row r="82" spans="1:7" ht="12" hidden="1">
      <c r="A82" s="34"/>
      <c r="B82" s="49" t="s">
        <v>603</v>
      </c>
      <c r="C82" s="37" t="s">
        <v>719</v>
      </c>
      <c r="D82" s="37"/>
      <c r="E82" s="37">
        <v>11500</v>
      </c>
      <c r="F82" s="35" t="s">
        <v>530</v>
      </c>
      <c r="G82" s="34"/>
    </row>
    <row r="83" spans="1:7" ht="12" hidden="1">
      <c r="A83" s="34"/>
      <c r="B83" s="49" t="s">
        <v>604</v>
      </c>
      <c r="C83" s="37" t="s">
        <v>718</v>
      </c>
      <c r="D83" s="37"/>
      <c r="E83" s="37">
        <v>15000</v>
      </c>
      <c r="F83" s="35" t="s">
        <v>530</v>
      </c>
      <c r="G83" s="34"/>
    </row>
    <row r="84" spans="1:7" ht="12">
      <c r="A84" s="34"/>
      <c r="B84" s="47" t="s">
        <v>717</v>
      </c>
      <c r="C84" s="54" t="s">
        <v>83</v>
      </c>
      <c r="D84" s="36">
        <v>600</v>
      </c>
      <c r="E84" s="36">
        <v>600</v>
      </c>
      <c r="F84" s="35">
        <v>600</v>
      </c>
      <c r="G84" s="34"/>
    </row>
    <row r="85" spans="1:7" ht="12">
      <c r="A85" s="34"/>
      <c r="B85" s="47" t="s">
        <v>716</v>
      </c>
      <c r="C85" s="37" t="s">
        <v>84</v>
      </c>
      <c r="D85" s="36">
        <v>500</v>
      </c>
      <c r="E85" s="36">
        <v>500</v>
      </c>
      <c r="F85" s="35">
        <v>600</v>
      </c>
      <c r="G85" s="34"/>
    </row>
    <row r="86" spans="1:7" ht="12">
      <c r="A86" s="34"/>
      <c r="B86" s="480" t="s">
        <v>324</v>
      </c>
      <c r="C86" s="488"/>
      <c r="D86" s="488"/>
      <c r="E86" s="37"/>
      <c r="F86" s="35"/>
      <c r="G86" s="34"/>
    </row>
    <row r="87" spans="1:7" ht="12">
      <c r="A87" s="34"/>
      <c r="B87" s="48">
        <v>39821</v>
      </c>
      <c r="C87" s="37" t="s">
        <v>85</v>
      </c>
      <c r="D87" s="36">
        <v>150</v>
      </c>
      <c r="E87" s="36">
        <v>150</v>
      </c>
      <c r="F87" s="35">
        <v>150</v>
      </c>
      <c r="G87" s="34"/>
    </row>
    <row r="88" spans="1:7" ht="12">
      <c r="A88" s="34"/>
      <c r="B88" s="480" t="s">
        <v>325</v>
      </c>
      <c r="C88" s="488"/>
      <c r="D88" s="488"/>
      <c r="E88" s="37"/>
      <c r="F88" s="35"/>
      <c r="G88" s="34"/>
    </row>
    <row r="89" spans="1:7" ht="12">
      <c r="A89" s="34" t="s">
        <v>715</v>
      </c>
      <c r="B89" s="48">
        <v>39822</v>
      </c>
      <c r="C89" s="43" t="s">
        <v>355</v>
      </c>
      <c r="D89" s="36">
        <v>280</v>
      </c>
      <c r="E89" s="36">
        <v>280</v>
      </c>
      <c r="F89" s="35">
        <v>290</v>
      </c>
      <c r="G89" s="34"/>
    </row>
    <row r="90" spans="1:7" ht="12">
      <c r="A90" s="34" t="s">
        <v>714</v>
      </c>
      <c r="B90" s="48">
        <v>39853</v>
      </c>
      <c r="C90" s="43" t="s">
        <v>278</v>
      </c>
      <c r="D90" s="36">
        <v>350</v>
      </c>
      <c r="E90" s="36">
        <v>350</v>
      </c>
      <c r="F90" s="35">
        <v>350</v>
      </c>
      <c r="G90" s="34"/>
    </row>
    <row r="91" spans="1:7" ht="12">
      <c r="A91" s="34" t="s">
        <v>713</v>
      </c>
      <c r="B91" s="48">
        <v>39881</v>
      </c>
      <c r="C91" s="43" t="s">
        <v>304</v>
      </c>
      <c r="D91" s="36">
        <v>100</v>
      </c>
      <c r="E91" s="36">
        <v>100</v>
      </c>
      <c r="F91" s="35">
        <v>180</v>
      </c>
      <c r="G91" s="34"/>
    </row>
    <row r="92" spans="1:7" ht="12">
      <c r="A92" s="34" t="s">
        <v>712</v>
      </c>
      <c r="B92" s="48">
        <v>39912</v>
      </c>
      <c r="C92" s="43" t="s">
        <v>305</v>
      </c>
      <c r="D92" s="36">
        <v>130</v>
      </c>
      <c r="E92" s="36">
        <v>130</v>
      </c>
      <c r="F92" s="35">
        <v>130</v>
      </c>
      <c r="G92" s="34"/>
    </row>
    <row r="93" spans="1:7" ht="12">
      <c r="A93" s="34" t="s">
        <v>711</v>
      </c>
      <c r="B93" s="48">
        <v>39942</v>
      </c>
      <c r="C93" s="43" t="s">
        <v>273</v>
      </c>
      <c r="D93" s="36">
        <v>60</v>
      </c>
      <c r="E93" s="36">
        <v>60</v>
      </c>
      <c r="F93" s="35">
        <v>60</v>
      </c>
      <c r="G93" s="34"/>
    </row>
    <row r="94" spans="1:7" ht="12">
      <c r="A94" s="34" t="s">
        <v>710</v>
      </c>
      <c r="B94" s="48">
        <v>41069</v>
      </c>
      <c r="C94" s="43" t="s">
        <v>268</v>
      </c>
      <c r="D94" s="36">
        <v>200</v>
      </c>
      <c r="E94" s="36">
        <v>200</v>
      </c>
      <c r="F94" s="35">
        <v>200</v>
      </c>
      <c r="G94" s="34"/>
    </row>
    <row r="95" spans="1:7" ht="12">
      <c r="A95" s="34" t="s">
        <v>709</v>
      </c>
      <c r="B95" s="48">
        <v>41099</v>
      </c>
      <c r="C95" s="43" t="s">
        <v>280</v>
      </c>
      <c r="D95" s="36">
        <v>220</v>
      </c>
      <c r="E95" s="36">
        <v>220</v>
      </c>
      <c r="F95" s="35">
        <v>220</v>
      </c>
      <c r="G95" s="34"/>
    </row>
    <row r="96" spans="1:7" ht="12">
      <c r="A96" s="34" t="s">
        <v>708</v>
      </c>
      <c r="B96" s="48">
        <v>41130</v>
      </c>
      <c r="C96" s="43" t="s">
        <v>281</v>
      </c>
      <c r="D96" s="36">
        <v>230</v>
      </c>
      <c r="E96" s="36">
        <v>230</v>
      </c>
      <c r="F96" s="35">
        <v>230</v>
      </c>
      <c r="G96" s="34"/>
    </row>
    <row r="97" spans="1:7" ht="12">
      <c r="A97" s="34" t="s">
        <v>707</v>
      </c>
      <c r="B97" s="48">
        <v>41161</v>
      </c>
      <c r="C97" s="43" t="s">
        <v>360</v>
      </c>
      <c r="D97" s="36">
        <v>300</v>
      </c>
      <c r="E97" s="36">
        <v>300</v>
      </c>
      <c r="F97" s="35">
        <v>330</v>
      </c>
      <c r="G97" s="34"/>
    </row>
    <row r="98" spans="1:7" ht="12">
      <c r="A98" s="34"/>
      <c r="B98" s="48">
        <v>41191</v>
      </c>
      <c r="C98" s="43" t="s">
        <v>551</v>
      </c>
      <c r="D98" s="36"/>
      <c r="E98" s="36" t="s">
        <v>530</v>
      </c>
      <c r="F98" s="35">
        <v>210</v>
      </c>
      <c r="G98" s="34"/>
    </row>
    <row r="99" spans="1:7" ht="12">
      <c r="A99" s="34"/>
      <c r="B99" s="480" t="s">
        <v>326</v>
      </c>
      <c r="C99" s="488"/>
      <c r="D99" s="488"/>
      <c r="E99" s="37"/>
      <c r="F99" s="35"/>
      <c r="G99" s="34"/>
    </row>
    <row r="100" spans="1:7" ht="12">
      <c r="A100" s="53" t="s">
        <v>706</v>
      </c>
      <c r="B100" s="48">
        <v>39823</v>
      </c>
      <c r="C100" s="37" t="s">
        <v>47</v>
      </c>
      <c r="D100" s="36">
        <v>30</v>
      </c>
      <c r="E100" s="36">
        <v>30</v>
      </c>
      <c r="F100" s="35">
        <v>30</v>
      </c>
      <c r="G100" s="34"/>
    </row>
    <row r="101" spans="1:7" ht="12">
      <c r="A101" s="53" t="s">
        <v>705</v>
      </c>
      <c r="B101" s="48">
        <v>39854</v>
      </c>
      <c r="C101" s="37" t="s">
        <v>48</v>
      </c>
      <c r="D101" s="36">
        <v>30</v>
      </c>
      <c r="E101" s="36">
        <v>30</v>
      </c>
      <c r="F101" s="35">
        <v>30</v>
      </c>
      <c r="G101" s="34"/>
    </row>
    <row r="102" spans="1:7" ht="12">
      <c r="A102" s="53" t="s">
        <v>704</v>
      </c>
      <c r="B102" s="48">
        <v>39882</v>
      </c>
      <c r="C102" s="37" t="s">
        <v>49</v>
      </c>
      <c r="D102" s="36">
        <v>30</v>
      </c>
      <c r="E102" s="36">
        <v>30</v>
      </c>
      <c r="F102" s="35">
        <v>30</v>
      </c>
      <c r="G102" s="34"/>
    </row>
    <row r="103" spans="1:7" ht="12">
      <c r="A103" s="53" t="s">
        <v>703</v>
      </c>
      <c r="B103" s="48">
        <v>39913</v>
      </c>
      <c r="C103" s="37" t="s">
        <v>50</v>
      </c>
      <c r="D103" s="36">
        <v>30</v>
      </c>
      <c r="E103" s="36">
        <v>30</v>
      </c>
      <c r="F103" s="35">
        <v>30</v>
      </c>
      <c r="G103" s="34"/>
    </row>
    <row r="104" spans="1:7" ht="12">
      <c r="A104" s="53" t="s">
        <v>702</v>
      </c>
      <c r="B104" s="48">
        <v>39943</v>
      </c>
      <c r="C104" s="37" t="s">
        <v>51</v>
      </c>
      <c r="D104" s="36">
        <v>20</v>
      </c>
      <c r="E104" s="36">
        <v>20</v>
      </c>
      <c r="F104" s="35">
        <v>20</v>
      </c>
      <c r="G104" s="34"/>
    </row>
    <row r="105" spans="1:7" ht="12">
      <c r="A105" s="53" t="s">
        <v>701</v>
      </c>
      <c r="B105" s="48">
        <v>39974</v>
      </c>
      <c r="C105" s="37" t="s">
        <v>52</v>
      </c>
      <c r="D105" s="36">
        <v>15</v>
      </c>
      <c r="E105" s="36">
        <v>15</v>
      </c>
      <c r="F105" s="35">
        <v>15</v>
      </c>
      <c r="G105" s="34"/>
    </row>
    <row r="106" spans="1:7" ht="12">
      <c r="A106" s="53" t="s">
        <v>700</v>
      </c>
      <c r="B106" s="48">
        <v>40004</v>
      </c>
      <c r="C106" s="37" t="s">
        <v>53</v>
      </c>
      <c r="D106" s="36">
        <v>25</v>
      </c>
      <c r="E106" s="36">
        <v>25</v>
      </c>
      <c r="F106" s="35">
        <v>25</v>
      </c>
      <c r="G106" s="34"/>
    </row>
    <row r="107" spans="1:7" ht="12">
      <c r="A107" s="53" t="s">
        <v>699</v>
      </c>
      <c r="B107" s="48">
        <v>40035</v>
      </c>
      <c r="C107" s="37" t="s">
        <v>54</v>
      </c>
      <c r="D107" s="36">
        <v>25</v>
      </c>
      <c r="E107" s="36">
        <v>25</v>
      </c>
      <c r="F107" s="35">
        <v>25</v>
      </c>
      <c r="G107" s="34"/>
    </row>
    <row r="108" spans="1:7" ht="12">
      <c r="A108" s="53" t="s">
        <v>698</v>
      </c>
      <c r="B108" s="48">
        <v>40066</v>
      </c>
      <c r="C108" s="37" t="s">
        <v>55</v>
      </c>
      <c r="D108" s="36">
        <v>30</v>
      </c>
      <c r="E108" s="36">
        <v>30</v>
      </c>
      <c r="F108" s="35">
        <v>120</v>
      </c>
      <c r="G108" s="34"/>
    </row>
    <row r="109" spans="1:7" ht="12">
      <c r="A109" s="34"/>
      <c r="B109" s="48">
        <v>41192</v>
      </c>
      <c r="C109" s="37" t="s">
        <v>552</v>
      </c>
      <c r="D109" s="36"/>
      <c r="E109" s="36" t="s">
        <v>530</v>
      </c>
      <c r="F109" s="35">
        <v>30</v>
      </c>
      <c r="G109" s="34"/>
    </row>
    <row r="110" spans="1:7" ht="12">
      <c r="A110" s="34"/>
      <c r="B110" s="480" t="s">
        <v>327</v>
      </c>
      <c r="C110" s="488"/>
      <c r="D110" s="488"/>
      <c r="E110" s="37"/>
      <c r="F110" s="35"/>
      <c r="G110" s="34"/>
    </row>
    <row r="111" spans="1:7" ht="12">
      <c r="A111" s="34" t="s">
        <v>697</v>
      </c>
      <c r="B111" s="48">
        <v>39824</v>
      </c>
      <c r="C111" s="37" t="s">
        <v>14</v>
      </c>
      <c r="D111" s="36">
        <v>80</v>
      </c>
      <c r="E111" s="36">
        <v>80</v>
      </c>
      <c r="F111" s="35">
        <v>80</v>
      </c>
      <c r="G111" s="34"/>
    </row>
    <row r="112" spans="1:7" ht="12">
      <c r="A112" s="34"/>
      <c r="B112" s="480" t="s">
        <v>328</v>
      </c>
      <c r="C112" s="488"/>
      <c r="D112" s="488"/>
      <c r="E112" s="37"/>
      <c r="F112" s="35"/>
      <c r="G112" s="34"/>
    </row>
    <row r="113" spans="1:7" ht="12">
      <c r="A113" s="34"/>
      <c r="B113" s="48">
        <v>39825</v>
      </c>
      <c r="C113" s="37" t="s">
        <v>292</v>
      </c>
      <c r="D113" s="36">
        <v>35</v>
      </c>
      <c r="E113" s="36">
        <v>35</v>
      </c>
      <c r="F113" s="35">
        <v>35</v>
      </c>
      <c r="G113" s="34"/>
    </row>
    <row r="114" spans="1:7" ht="12">
      <c r="A114" s="34"/>
      <c r="B114" s="48">
        <v>39856</v>
      </c>
      <c r="C114" s="37" t="s">
        <v>293</v>
      </c>
      <c r="D114" s="36">
        <v>100</v>
      </c>
      <c r="E114" s="36">
        <v>100</v>
      </c>
      <c r="F114" s="35">
        <v>100</v>
      </c>
      <c r="G114" s="34"/>
    </row>
    <row r="115" spans="1:7" ht="12">
      <c r="A115" s="34"/>
      <c r="B115" s="48">
        <v>39884</v>
      </c>
      <c r="C115" s="37" t="s">
        <v>294</v>
      </c>
      <c r="D115" s="36">
        <v>64</v>
      </c>
      <c r="E115" s="36">
        <v>64</v>
      </c>
      <c r="F115" s="35">
        <v>64</v>
      </c>
      <c r="G115" s="34"/>
    </row>
    <row r="116" spans="1:7" ht="12">
      <c r="A116" s="34" t="s">
        <v>696</v>
      </c>
      <c r="B116" s="48">
        <v>39915</v>
      </c>
      <c r="C116" s="37" t="s">
        <v>287</v>
      </c>
      <c r="D116" s="36">
        <v>35</v>
      </c>
      <c r="E116" s="36">
        <v>35</v>
      </c>
      <c r="F116" s="35">
        <v>35</v>
      </c>
      <c r="G116" s="34"/>
    </row>
    <row r="117" spans="1:7" ht="12">
      <c r="A117" s="34"/>
      <c r="B117" s="48">
        <v>39945</v>
      </c>
      <c r="C117" s="37" t="s">
        <v>288</v>
      </c>
      <c r="D117" s="36">
        <v>35</v>
      </c>
      <c r="E117" s="36">
        <v>35</v>
      </c>
      <c r="F117" s="35">
        <v>35</v>
      </c>
      <c r="G117" s="34"/>
    </row>
    <row r="118" spans="1:7" ht="12">
      <c r="A118" s="34"/>
      <c r="B118" s="48">
        <v>39976</v>
      </c>
      <c r="C118" s="37" t="s">
        <v>289</v>
      </c>
      <c r="D118" s="36">
        <v>35</v>
      </c>
      <c r="E118" s="36">
        <v>35</v>
      </c>
      <c r="F118" s="35">
        <v>35</v>
      </c>
      <c r="G118" s="34"/>
    </row>
    <row r="119" spans="1:7" ht="12">
      <c r="A119" s="34" t="s">
        <v>695</v>
      </c>
      <c r="B119" s="48">
        <v>40006</v>
      </c>
      <c r="C119" s="37" t="s">
        <v>290</v>
      </c>
      <c r="D119" s="36">
        <v>35</v>
      </c>
      <c r="E119" s="36">
        <v>35</v>
      </c>
      <c r="F119" s="35">
        <v>35</v>
      </c>
      <c r="G119" s="34"/>
    </row>
    <row r="120" spans="1:7" ht="12">
      <c r="A120" s="34"/>
      <c r="B120" s="48">
        <v>40037</v>
      </c>
      <c r="C120" s="37" t="s">
        <v>291</v>
      </c>
      <c r="D120" s="36">
        <v>35</v>
      </c>
      <c r="E120" s="36">
        <v>35</v>
      </c>
      <c r="F120" s="35">
        <v>35</v>
      </c>
      <c r="G120" s="34"/>
    </row>
    <row r="121" spans="1:7" ht="12">
      <c r="A121" s="34"/>
      <c r="B121" s="48">
        <v>40068</v>
      </c>
      <c r="C121" s="37" t="s">
        <v>295</v>
      </c>
      <c r="D121" s="36">
        <v>60</v>
      </c>
      <c r="E121" s="36">
        <v>60</v>
      </c>
      <c r="F121" s="35">
        <v>60</v>
      </c>
      <c r="G121" s="34"/>
    </row>
    <row r="122" spans="1:7" ht="12">
      <c r="A122" s="34" t="s">
        <v>694</v>
      </c>
      <c r="B122" s="38">
        <v>40098</v>
      </c>
      <c r="C122" s="37" t="s">
        <v>296</v>
      </c>
      <c r="D122" s="36">
        <v>35</v>
      </c>
      <c r="E122" s="36">
        <v>35</v>
      </c>
      <c r="F122" s="35">
        <v>35</v>
      </c>
      <c r="G122" s="34"/>
    </row>
    <row r="123" spans="1:7" ht="12">
      <c r="A123" s="34"/>
      <c r="B123" s="38">
        <v>40129</v>
      </c>
      <c r="C123" s="37" t="s">
        <v>297</v>
      </c>
      <c r="D123" s="36">
        <v>25</v>
      </c>
      <c r="E123" s="36">
        <v>25</v>
      </c>
      <c r="F123" s="35">
        <v>25</v>
      </c>
      <c r="G123" s="34"/>
    </row>
    <row r="124" spans="1:7" ht="12">
      <c r="A124" s="34" t="s">
        <v>693</v>
      </c>
      <c r="B124" s="38">
        <v>40159</v>
      </c>
      <c r="C124" s="37" t="s">
        <v>298</v>
      </c>
      <c r="D124" s="36">
        <v>65</v>
      </c>
      <c r="E124" s="36">
        <v>65</v>
      </c>
      <c r="F124" s="35">
        <v>65</v>
      </c>
      <c r="G124" s="34"/>
    </row>
    <row r="125" spans="1:7" ht="12">
      <c r="A125" s="34" t="s">
        <v>692</v>
      </c>
      <c r="B125" s="47" t="s">
        <v>339</v>
      </c>
      <c r="C125" s="37" t="s">
        <v>219</v>
      </c>
      <c r="D125" s="36">
        <v>100</v>
      </c>
      <c r="E125" s="36">
        <v>100</v>
      </c>
      <c r="F125" s="35">
        <v>100</v>
      </c>
      <c r="G125" s="34"/>
    </row>
    <row r="126" spans="1:7" ht="12">
      <c r="A126" s="34" t="s">
        <v>691</v>
      </c>
      <c r="B126" s="47" t="s">
        <v>340</v>
      </c>
      <c r="C126" s="37" t="s">
        <v>40</v>
      </c>
      <c r="D126" s="36">
        <v>300</v>
      </c>
      <c r="E126" s="36">
        <v>300</v>
      </c>
      <c r="F126" s="35">
        <v>500</v>
      </c>
      <c r="G126" s="34"/>
    </row>
    <row r="127" spans="1:7" ht="12">
      <c r="A127" s="34" t="s">
        <v>690</v>
      </c>
      <c r="B127" s="47" t="s">
        <v>341</v>
      </c>
      <c r="C127" s="37" t="s">
        <v>41</v>
      </c>
      <c r="D127" s="36">
        <v>600</v>
      </c>
      <c r="E127" s="36">
        <v>600</v>
      </c>
      <c r="F127" s="35">
        <v>650</v>
      </c>
      <c r="G127" s="34"/>
    </row>
    <row r="128" spans="1:7" ht="12">
      <c r="A128" s="34" t="s">
        <v>689</v>
      </c>
      <c r="B128" s="47" t="s">
        <v>342</v>
      </c>
      <c r="C128" s="37" t="s">
        <v>42</v>
      </c>
      <c r="D128" s="36">
        <v>600</v>
      </c>
      <c r="E128" s="36">
        <v>600</v>
      </c>
      <c r="F128" s="35">
        <v>600</v>
      </c>
      <c r="G128" s="34"/>
    </row>
    <row r="129" spans="1:7" ht="12">
      <c r="A129" s="34" t="s">
        <v>688</v>
      </c>
      <c r="B129" s="47" t="s">
        <v>343</v>
      </c>
      <c r="C129" s="37" t="s">
        <v>12</v>
      </c>
      <c r="D129" s="36">
        <v>50</v>
      </c>
      <c r="E129" s="36">
        <v>50</v>
      </c>
      <c r="F129" s="35">
        <v>50</v>
      </c>
      <c r="G129" s="34"/>
    </row>
    <row r="130" spans="1:7" ht="12">
      <c r="A130" s="34" t="s">
        <v>688</v>
      </c>
      <c r="B130" s="47" t="s">
        <v>344</v>
      </c>
      <c r="C130" s="37" t="s">
        <v>13</v>
      </c>
      <c r="D130" s="36">
        <v>50</v>
      </c>
      <c r="E130" s="36">
        <v>50</v>
      </c>
      <c r="F130" s="35">
        <v>50</v>
      </c>
      <c r="G130" s="34"/>
    </row>
    <row r="131" spans="1:7" ht="12">
      <c r="A131" s="34"/>
      <c r="B131" s="480" t="s">
        <v>329</v>
      </c>
      <c r="C131" s="488"/>
      <c r="D131" s="488"/>
      <c r="E131" s="37"/>
      <c r="F131" s="35"/>
      <c r="G131" s="34"/>
    </row>
    <row r="132" spans="1:7" ht="12">
      <c r="A132" s="34" t="s">
        <v>687</v>
      </c>
      <c r="B132" s="48">
        <v>39826</v>
      </c>
      <c r="C132" s="37" t="s">
        <v>16</v>
      </c>
      <c r="D132" s="36">
        <v>20</v>
      </c>
      <c r="E132" s="36">
        <v>20</v>
      </c>
      <c r="F132" s="35">
        <v>20</v>
      </c>
      <c r="G132" s="34"/>
    </row>
    <row r="133" spans="1:7" ht="12">
      <c r="A133" s="34" t="s">
        <v>687</v>
      </c>
      <c r="B133" s="48">
        <v>39857</v>
      </c>
      <c r="C133" s="37" t="s">
        <v>17</v>
      </c>
      <c r="D133" s="36">
        <v>30</v>
      </c>
      <c r="E133" s="36">
        <v>30</v>
      </c>
      <c r="F133" s="35">
        <v>30</v>
      </c>
      <c r="G133" s="34"/>
    </row>
    <row r="134" spans="1:7" ht="12">
      <c r="A134" s="34"/>
      <c r="B134" s="480" t="s">
        <v>330</v>
      </c>
      <c r="C134" s="488"/>
      <c r="D134" s="488"/>
      <c r="E134" s="37"/>
      <c r="F134" s="35"/>
      <c r="G134" s="34"/>
    </row>
    <row r="135" spans="1:7" ht="12">
      <c r="A135" s="34"/>
      <c r="B135" s="48">
        <v>39827</v>
      </c>
      <c r="C135" s="37" t="s">
        <v>35</v>
      </c>
      <c r="D135" s="36">
        <v>200</v>
      </c>
      <c r="E135" s="36">
        <v>200</v>
      </c>
      <c r="F135" s="35">
        <v>300</v>
      </c>
      <c r="G135" s="34"/>
    </row>
    <row r="136" spans="1:7" ht="12">
      <c r="A136" s="34"/>
      <c r="B136" s="48">
        <v>39858</v>
      </c>
      <c r="C136" s="37" t="s">
        <v>36</v>
      </c>
      <c r="D136" s="36">
        <v>300</v>
      </c>
      <c r="E136" s="36">
        <v>300</v>
      </c>
      <c r="F136" s="35">
        <v>400</v>
      </c>
      <c r="G136" s="34"/>
    </row>
    <row r="137" spans="1:7" ht="12">
      <c r="A137" s="34"/>
      <c r="B137" s="48">
        <v>39886</v>
      </c>
      <c r="C137" s="37" t="s">
        <v>501</v>
      </c>
      <c r="D137" s="36">
        <v>600</v>
      </c>
      <c r="E137" s="36">
        <v>300</v>
      </c>
      <c r="F137" s="35">
        <v>700</v>
      </c>
      <c r="G137" s="34"/>
    </row>
    <row r="138" spans="1:7" ht="12">
      <c r="A138" s="34" t="s">
        <v>686</v>
      </c>
      <c r="B138" s="48">
        <v>39917</v>
      </c>
      <c r="C138" s="37" t="s">
        <v>353</v>
      </c>
      <c r="D138" s="36">
        <v>110</v>
      </c>
      <c r="E138" s="36">
        <v>110</v>
      </c>
      <c r="F138" s="35">
        <v>150</v>
      </c>
      <c r="G138" s="34"/>
    </row>
    <row r="139" spans="1:7" ht="12">
      <c r="A139" s="34" t="s">
        <v>686</v>
      </c>
      <c r="B139" s="48">
        <v>39947</v>
      </c>
      <c r="C139" s="37" t="s">
        <v>354</v>
      </c>
      <c r="D139" s="36">
        <v>200</v>
      </c>
      <c r="E139" s="36">
        <v>200</v>
      </c>
      <c r="F139" s="35">
        <v>250</v>
      </c>
      <c r="G139" s="34"/>
    </row>
    <row r="140" spans="1:7" ht="12">
      <c r="A140" s="34"/>
      <c r="B140" s="480" t="s">
        <v>331</v>
      </c>
      <c r="C140" s="488"/>
      <c r="D140" s="488"/>
      <c r="E140" s="37"/>
      <c r="F140" s="35"/>
      <c r="G140" s="34"/>
    </row>
    <row r="141" spans="1:7" ht="12">
      <c r="A141" s="34" t="s">
        <v>685</v>
      </c>
      <c r="B141" s="48">
        <v>39828</v>
      </c>
      <c r="C141" s="37" t="s">
        <v>103</v>
      </c>
      <c r="D141" s="36">
        <v>1500</v>
      </c>
      <c r="E141" s="36">
        <v>1500</v>
      </c>
      <c r="F141" s="35">
        <v>1500</v>
      </c>
      <c r="G141" s="34"/>
    </row>
    <row r="142" spans="1:7" ht="12">
      <c r="A142" s="34"/>
      <c r="B142" s="480" t="s">
        <v>332</v>
      </c>
      <c r="C142" s="488"/>
      <c r="D142" s="488"/>
      <c r="E142" s="37"/>
      <c r="F142" s="35"/>
      <c r="G142" s="34"/>
    </row>
    <row r="143" spans="1:7" ht="12">
      <c r="A143" s="34" t="s">
        <v>672</v>
      </c>
      <c r="B143" s="48">
        <v>39829</v>
      </c>
      <c r="C143" s="37" t="s">
        <v>18</v>
      </c>
      <c r="D143" s="36">
        <v>100</v>
      </c>
      <c r="E143" s="36">
        <v>100</v>
      </c>
      <c r="F143" s="35">
        <v>200</v>
      </c>
      <c r="G143" s="34"/>
    </row>
    <row r="144" spans="1:7" ht="12">
      <c r="A144" s="34" t="s">
        <v>672</v>
      </c>
      <c r="B144" s="48">
        <v>39860</v>
      </c>
      <c r="C144" s="37" t="s">
        <v>352</v>
      </c>
      <c r="D144" s="36">
        <v>150</v>
      </c>
      <c r="E144" s="36">
        <v>150</v>
      </c>
      <c r="F144" s="35">
        <v>250</v>
      </c>
      <c r="G144" s="34"/>
    </row>
    <row r="145" spans="1:7" ht="12">
      <c r="A145" s="34" t="s">
        <v>672</v>
      </c>
      <c r="B145" s="48">
        <v>39888</v>
      </c>
      <c r="C145" s="37" t="s">
        <v>601</v>
      </c>
      <c r="D145" s="36">
        <v>150</v>
      </c>
      <c r="E145" s="36">
        <v>150</v>
      </c>
      <c r="F145" s="35">
        <v>250</v>
      </c>
      <c r="G145" s="34"/>
    </row>
    <row r="146" spans="1:7" ht="12">
      <c r="A146" s="34" t="s">
        <v>684</v>
      </c>
      <c r="B146" s="48">
        <v>39919</v>
      </c>
      <c r="C146" s="37" t="s">
        <v>19</v>
      </c>
      <c r="D146" s="36">
        <v>200</v>
      </c>
      <c r="E146" s="36">
        <v>200</v>
      </c>
      <c r="F146" s="35">
        <v>300</v>
      </c>
      <c r="G146" s="34"/>
    </row>
    <row r="147" spans="1:7" ht="12">
      <c r="A147" s="34" t="s">
        <v>683</v>
      </c>
      <c r="B147" s="48">
        <v>39949</v>
      </c>
      <c r="C147" s="37" t="s">
        <v>20</v>
      </c>
      <c r="D147" s="36">
        <v>300</v>
      </c>
      <c r="E147" s="36">
        <v>300</v>
      </c>
      <c r="F147" s="35">
        <v>350</v>
      </c>
      <c r="G147" s="34"/>
    </row>
    <row r="148" spans="1:7" ht="12">
      <c r="A148" s="34" t="s">
        <v>672</v>
      </c>
      <c r="B148" s="48">
        <v>39980</v>
      </c>
      <c r="C148" s="37" t="s">
        <v>602</v>
      </c>
      <c r="D148" s="36">
        <v>400</v>
      </c>
      <c r="E148" s="36">
        <v>400</v>
      </c>
      <c r="F148" s="35">
        <v>400</v>
      </c>
      <c r="G148" s="34"/>
    </row>
    <row r="149" spans="1:7" ht="12">
      <c r="A149" s="34" t="s">
        <v>682</v>
      </c>
      <c r="B149" s="48">
        <v>40010</v>
      </c>
      <c r="C149" s="37" t="s">
        <v>23</v>
      </c>
      <c r="D149" s="36">
        <v>160</v>
      </c>
      <c r="E149" s="36">
        <v>160</v>
      </c>
      <c r="F149" s="35">
        <v>170</v>
      </c>
      <c r="G149" s="34"/>
    </row>
    <row r="150" spans="1:7" ht="12">
      <c r="A150" s="34" t="s">
        <v>681</v>
      </c>
      <c r="B150" s="48">
        <v>41137</v>
      </c>
      <c r="C150" s="37" t="s">
        <v>24</v>
      </c>
      <c r="D150" s="36">
        <v>155</v>
      </c>
      <c r="E150" s="36">
        <v>155</v>
      </c>
      <c r="F150" s="35">
        <v>160</v>
      </c>
      <c r="G150" s="34"/>
    </row>
    <row r="151" spans="1:7" ht="12">
      <c r="A151" s="34" t="s">
        <v>680</v>
      </c>
      <c r="B151" s="48">
        <v>41168</v>
      </c>
      <c r="C151" s="37" t="s">
        <v>25</v>
      </c>
      <c r="D151" s="36">
        <v>200</v>
      </c>
      <c r="E151" s="36">
        <v>200</v>
      </c>
      <c r="F151" s="35">
        <v>200</v>
      </c>
      <c r="G151" s="34"/>
    </row>
    <row r="152" spans="1:7" ht="12">
      <c r="A152" s="34" t="s">
        <v>679</v>
      </c>
      <c r="B152" s="48">
        <v>41198</v>
      </c>
      <c r="C152" s="37" t="s">
        <v>312</v>
      </c>
      <c r="D152" s="36">
        <v>180</v>
      </c>
      <c r="E152" s="36">
        <v>180</v>
      </c>
      <c r="F152" s="35">
        <v>180</v>
      </c>
      <c r="G152" s="34"/>
    </row>
    <row r="153" spans="1:7" ht="12">
      <c r="A153" s="34" t="s">
        <v>678</v>
      </c>
      <c r="B153" s="48">
        <v>41229</v>
      </c>
      <c r="C153" s="37" t="s">
        <v>313</v>
      </c>
      <c r="D153" s="36">
        <v>160</v>
      </c>
      <c r="E153" s="36">
        <v>160</v>
      </c>
      <c r="F153" s="35">
        <v>160</v>
      </c>
      <c r="G153" s="34"/>
    </row>
    <row r="154" spans="1:7" ht="12">
      <c r="A154" s="34" t="s">
        <v>677</v>
      </c>
      <c r="B154" s="38">
        <v>41259</v>
      </c>
      <c r="C154" s="37" t="s">
        <v>27</v>
      </c>
      <c r="D154" s="36">
        <v>200</v>
      </c>
      <c r="E154" s="36">
        <v>200</v>
      </c>
      <c r="F154" s="35">
        <v>200</v>
      </c>
      <c r="G154" s="34"/>
    </row>
    <row r="155" spans="1:7" ht="12">
      <c r="A155" s="34" t="s">
        <v>677</v>
      </c>
      <c r="B155" s="38" t="s">
        <v>333</v>
      </c>
      <c r="C155" s="37" t="s">
        <v>91</v>
      </c>
      <c r="D155" s="36">
        <v>250</v>
      </c>
      <c r="E155" s="36">
        <v>250</v>
      </c>
      <c r="F155" s="35">
        <v>250</v>
      </c>
      <c r="G155" s="34"/>
    </row>
    <row r="156" spans="1:7" ht="12">
      <c r="A156" s="34" t="s">
        <v>676</v>
      </c>
      <c r="B156" s="38" t="s">
        <v>334</v>
      </c>
      <c r="C156" s="52" t="s">
        <v>217</v>
      </c>
      <c r="D156" s="36">
        <v>500</v>
      </c>
      <c r="E156" s="36">
        <v>500</v>
      </c>
      <c r="F156" s="35">
        <v>530</v>
      </c>
      <c r="G156" s="34"/>
    </row>
    <row r="157" spans="1:7" ht="12">
      <c r="A157" s="34" t="s">
        <v>675</v>
      </c>
      <c r="B157" s="38" t="s">
        <v>335</v>
      </c>
      <c r="C157" s="37" t="s">
        <v>45</v>
      </c>
      <c r="D157" s="36">
        <v>100</v>
      </c>
      <c r="E157" s="36">
        <v>100</v>
      </c>
      <c r="F157" s="35">
        <v>100</v>
      </c>
      <c r="G157" s="34"/>
    </row>
    <row r="158" spans="1:7" ht="12">
      <c r="A158" s="34" t="s">
        <v>674</v>
      </c>
      <c r="B158" s="38" t="s">
        <v>673</v>
      </c>
      <c r="C158" s="37" t="s">
        <v>46</v>
      </c>
      <c r="D158" s="36">
        <v>100</v>
      </c>
      <c r="E158" s="36">
        <v>100</v>
      </c>
      <c r="F158" s="35">
        <v>130</v>
      </c>
      <c r="G158" s="34"/>
    </row>
    <row r="159" spans="1:7" ht="12">
      <c r="A159" s="34" t="s">
        <v>672</v>
      </c>
      <c r="B159" s="38" t="s">
        <v>671</v>
      </c>
      <c r="C159" s="37" t="s">
        <v>670</v>
      </c>
      <c r="D159" s="36">
        <v>150</v>
      </c>
      <c r="E159" s="36">
        <v>150</v>
      </c>
      <c r="F159" s="35">
        <v>250</v>
      </c>
      <c r="G159" s="34"/>
    </row>
    <row r="160" spans="1:7" ht="12">
      <c r="A160" s="34"/>
      <c r="B160" s="480" t="s">
        <v>336</v>
      </c>
      <c r="C160" s="488"/>
      <c r="D160" s="488"/>
      <c r="E160" s="37"/>
      <c r="F160" s="35"/>
      <c r="G160" s="34"/>
    </row>
    <row r="161" spans="1:7" ht="12">
      <c r="A161" s="34" t="s">
        <v>669</v>
      </c>
      <c r="B161" s="48">
        <v>39830</v>
      </c>
      <c r="C161" s="37" t="s">
        <v>5</v>
      </c>
      <c r="D161" s="36">
        <v>100</v>
      </c>
      <c r="E161" s="36">
        <v>100</v>
      </c>
      <c r="F161" s="35">
        <v>100</v>
      </c>
      <c r="G161" s="34"/>
    </row>
    <row r="162" spans="1:7" ht="12">
      <c r="A162" s="34" t="s">
        <v>669</v>
      </c>
      <c r="B162" s="48">
        <v>39861</v>
      </c>
      <c r="C162" s="37" t="s">
        <v>6</v>
      </c>
      <c r="D162" s="36">
        <v>100</v>
      </c>
      <c r="E162" s="36">
        <v>100</v>
      </c>
      <c r="F162" s="35">
        <v>180</v>
      </c>
      <c r="G162" s="34"/>
    </row>
    <row r="163" spans="1:7" ht="12">
      <c r="A163" s="34"/>
      <c r="B163" s="480" t="s">
        <v>337</v>
      </c>
      <c r="C163" s="488"/>
      <c r="D163" s="488"/>
      <c r="E163" s="37"/>
      <c r="F163" s="35"/>
      <c r="G163" s="34"/>
    </row>
    <row r="164" spans="1:7" ht="12">
      <c r="A164" s="34" t="s">
        <v>668</v>
      </c>
      <c r="B164" s="48">
        <v>40926</v>
      </c>
      <c r="C164" s="37" t="s">
        <v>545</v>
      </c>
      <c r="D164" s="36">
        <v>300</v>
      </c>
      <c r="E164" s="36">
        <v>300</v>
      </c>
      <c r="F164" s="35">
        <v>300</v>
      </c>
      <c r="G164" s="34"/>
    </row>
    <row r="165" spans="1:7" ht="12">
      <c r="A165" s="34" t="s">
        <v>667</v>
      </c>
      <c r="B165" s="48">
        <v>40957</v>
      </c>
      <c r="C165" s="37" t="s">
        <v>358</v>
      </c>
      <c r="D165" s="36">
        <v>350</v>
      </c>
      <c r="E165" s="36">
        <v>350</v>
      </c>
      <c r="F165" s="35">
        <v>350</v>
      </c>
      <c r="G165" s="34"/>
    </row>
    <row r="166" spans="1:7" ht="12">
      <c r="A166" s="34"/>
      <c r="B166" s="480" t="s">
        <v>546</v>
      </c>
      <c r="C166" s="488"/>
      <c r="D166" s="488"/>
      <c r="E166" s="37"/>
      <c r="F166" s="35"/>
      <c r="G166" s="34"/>
    </row>
    <row r="167" spans="1:7" ht="12">
      <c r="A167" s="34" t="s">
        <v>666</v>
      </c>
      <c r="B167" s="48">
        <v>40927</v>
      </c>
      <c r="C167" s="37" t="s">
        <v>390</v>
      </c>
      <c r="D167" s="36">
        <v>180</v>
      </c>
      <c r="E167" s="36">
        <v>180</v>
      </c>
      <c r="F167" s="35">
        <v>180</v>
      </c>
      <c r="G167" s="34"/>
    </row>
    <row r="168" spans="1:7" ht="12">
      <c r="A168" s="34"/>
      <c r="B168" s="48">
        <v>40958</v>
      </c>
      <c r="C168" s="37" t="s">
        <v>391</v>
      </c>
      <c r="D168" s="36">
        <v>180</v>
      </c>
      <c r="E168" s="36">
        <v>180</v>
      </c>
      <c r="F168" s="35">
        <v>180</v>
      </c>
      <c r="G168" s="34"/>
    </row>
    <row r="169" spans="1:7" ht="12">
      <c r="A169" s="34" t="s">
        <v>665</v>
      </c>
      <c r="B169" s="48">
        <v>40987</v>
      </c>
      <c r="C169" s="37" t="s">
        <v>392</v>
      </c>
      <c r="D169" s="36">
        <v>180</v>
      </c>
      <c r="E169" s="36">
        <v>180</v>
      </c>
      <c r="F169" s="35">
        <v>180</v>
      </c>
      <c r="G169" s="34"/>
    </row>
    <row r="170" spans="1:7" ht="12">
      <c r="A170" s="34" t="s">
        <v>665</v>
      </c>
      <c r="B170" s="48">
        <v>41018</v>
      </c>
      <c r="C170" s="37" t="s">
        <v>393</v>
      </c>
      <c r="D170" s="36">
        <v>180</v>
      </c>
      <c r="E170" s="36">
        <v>180</v>
      </c>
      <c r="F170" s="35">
        <v>180</v>
      </c>
      <c r="G170" s="34"/>
    </row>
    <row r="171" spans="1:7" ht="12">
      <c r="A171" s="34" t="s">
        <v>664</v>
      </c>
      <c r="B171" s="48">
        <v>41048</v>
      </c>
      <c r="C171" s="37" t="s">
        <v>394</v>
      </c>
      <c r="D171" s="36">
        <v>180</v>
      </c>
      <c r="E171" s="36">
        <v>180</v>
      </c>
      <c r="F171" s="35">
        <v>180</v>
      </c>
      <c r="G171" s="34"/>
    </row>
    <row r="172" spans="1:7" ht="12">
      <c r="A172" s="34" t="s">
        <v>664</v>
      </c>
      <c r="B172" s="48">
        <v>41079</v>
      </c>
      <c r="C172" s="37" t="s">
        <v>395</v>
      </c>
      <c r="D172" s="36">
        <v>180</v>
      </c>
      <c r="E172" s="36">
        <v>180</v>
      </c>
      <c r="F172" s="35">
        <v>180</v>
      </c>
      <c r="G172" s="34"/>
    </row>
    <row r="173" spans="1:7" ht="12">
      <c r="A173" s="34"/>
      <c r="B173" s="48">
        <v>41109</v>
      </c>
      <c r="C173" s="37" t="s">
        <v>396</v>
      </c>
      <c r="D173" s="36">
        <v>180</v>
      </c>
      <c r="E173" s="36">
        <v>180</v>
      </c>
      <c r="F173" s="35">
        <v>180</v>
      </c>
      <c r="G173" s="34"/>
    </row>
    <row r="174" spans="1:7" ht="12">
      <c r="A174" s="34" t="s">
        <v>663</v>
      </c>
      <c r="B174" s="48">
        <v>41140</v>
      </c>
      <c r="C174" s="37" t="s">
        <v>397</v>
      </c>
      <c r="D174" s="36">
        <v>180</v>
      </c>
      <c r="E174" s="36">
        <v>180</v>
      </c>
      <c r="F174" s="35">
        <v>180</v>
      </c>
      <c r="G174" s="34"/>
    </row>
    <row r="175" spans="1:7" ht="12">
      <c r="A175" s="34" t="s">
        <v>662</v>
      </c>
      <c r="B175" s="47" t="s">
        <v>577</v>
      </c>
      <c r="C175" s="37" t="s">
        <v>398</v>
      </c>
      <c r="D175" s="36">
        <v>180</v>
      </c>
      <c r="E175" s="36">
        <v>180</v>
      </c>
      <c r="F175" s="35">
        <v>180</v>
      </c>
      <c r="G175" s="34"/>
    </row>
    <row r="176" spans="1:7" ht="12">
      <c r="A176" s="34" t="s">
        <v>661</v>
      </c>
      <c r="B176" s="47" t="s">
        <v>578</v>
      </c>
      <c r="C176" s="37" t="s">
        <v>399</v>
      </c>
      <c r="D176" s="36">
        <v>190</v>
      </c>
      <c r="E176" s="36">
        <v>190</v>
      </c>
      <c r="F176" s="35">
        <v>190</v>
      </c>
      <c r="G176" s="34"/>
    </row>
    <row r="177" spans="1:7" ht="12">
      <c r="A177" s="34"/>
      <c r="B177" s="47" t="s">
        <v>579</v>
      </c>
      <c r="C177" s="37" t="s">
        <v>556</v>
      </c>
      <c r="D177" s="36"/>
      <c r="E177" s="36" t="s">
        <v>530</v>
      </c>
      <c r="F177" s="35">
        <v>180</v>
      </c>
      <c r="G177" s="34"/>
    </row>
    <row r="178" spans="1:7" ht="12">
      <c r="A178" s="34"/>
      <c r="B178" s="480" t="s">
        <v>502</v>
      </c>
      <c r="C178" s="490"/>
      <c r="D178" s="490"/>
      <c r="E178" s="37"/>
      <c r="F178" s="35"/>
      <c r="G178" s="34"/>
    </row>
    <row r="179" spans="1:7" ht="12">
      <c r="A179" s="34"/>
      <c r="B179" s="49" t="s">
        <v>580</v>
      </c>
      <c r="C179" s="50" t="s">
        <v>316</v>
      </c>
      <c r="D179" s="36">
        <v>150</v>
      </c>
      <c r="E179" s="36">
        <v>150</v>
      </c>
      <c r="F179" s="35">
        <v>180</v>
      </c>
      <c r="G179" s="34"/>
    </row>
    <row r="180" spans="1:7" ht="12">
      <c r="A180" s="34"/>
      <c r="B180" s="49" t="s">
        <v>581</v>
      </c>
      <c r="C180" s="43" t="s">
        <v>317</v>
      </c>
      <c r="D180" s="36">
        <v>150</v>
      </c>
      <c r="E180" s="36">
        <v>150</v>
      </c>
      <c r="F180" s="35">
        <v>180</v>
      </c>
      <c r="G180" s="34"/>
    </row>
    <row r="181" spans="1:7" ht="12">
      <c r="A181" s="34"/>
      <c r="B181" s="49" t="s">
        <v>582</v>
      </c>
      <c r="C181" s="43" t="s">
        <v>318</v>
      </c>
      <c r="D181" s="36">
        <v>150</v>
      </c>
      <c r="E181" s="36">
        <v>150</v>
      </c>
      <c r="F181" s="35">
        <v>180</v>
      </c>
      <c r="G181" s="34"/>
    </row>
    <row r="182" spans="1:7" ht="12">
      <c r="A182" s="34" t="s">
        <v>660</v>
      </c>
      <c r="B182" s="47" t="s">
        <v>583</v>
      </c>
      <c r="C182" s="43" t="s">
        <v>299</v>
      </c>
      <c r="D182" s="36">
        <v>120</v>
      </c>
      <c r="E182" s="36">
        <v>120</v>
      </c>
      <c r="F182" s="35">
        <v>130</v>
      </c>
      <c r="G182" s="34"/>
    </row>
    <row r="183" spans="1:7" ht="12">
      <c r="A183" s="34" t="s">
        <v>660</v>
      </c>
      <c r="B183" s="47" t="s">
        <v>584</v>
      </c>
      <c r="C183" s="43" t="s">
        <v>300</v>
      </c>
      <c r="D183" s="36">
        <v>120</v>
      </c>
      <c r="E183" s="36">
        <v>120</v>
      </c>
      <c r="F183" s="35">
        <v>130</v>
      </c>
      <c r="G183" s="34"/>
    </row>
    <row r="184" spans="1:7" ht="12">
      <c r="A184" s="34" t="s">
        <v>659</v>
      </c>
      <c r="B184" s="47" t="s">
        <v>585</v>
      </c>
      <c r="C184" s="43" t="s">
        <v>246</v>
      </c>
      <c r="D184" s="36">
        <v>150</v>
      </c>
      <c r="E184" s="36">
        <v>150</v>
      </c>
      <c r="F184" s="35">
        <v>160</v>
      </c>
      <c r="G184" s="34"/>
    </row>
    <row r="185" spans="1:7" ht="12">
      <c r="A185" s="34" t="s">
        <v>659</v>
      </c>
      <c r="B185" s="47" t="s">
        <v>586</v>
      </c>
      <c r="C185" s="43" t="s">
        <v>247</v>
      </c>
      <c r="D185" s="36">
        <v>150</v>
      </c>
      <c r="E185" s="36">
        <v>150</v>
      </c>
      <c r="F185" s="35">
        <v>160</v>
      </c>
      <c r="G185" s="34"/>
    </row>
    <row r="186" spans="1:7" ht="12">
      <c r="A186" s="34" t="s">
        <v>659</v>
      </c>
      <c r="B186" s="47" t="s">
        <v>587</v>
      </c>
      <c r="C186" s="43" t="s">
        <v>248</v>
      </c>
      <c r="D186" s="36">
        <v>250</v>
      </c>
      <c r="E186" s="36">
        <v>250</v>
      </c>
      <c r="F186" s="35">
        <v>250</v>
      </c>
      <c r="G186" s="34"/>
    </row>
    <row r="187" spans="1:7" ht="12">
      <c r="A187" s="34" t="s">
        <v>658</v>
      </c>
      <c r="B187" s="47" t="s">
        <v>588</v>
      </c>
      <c r="C187" s="43" t="s">
        <v>249</v>
      </c>
      <c r="D187" s="36">
        <v>290</v>
      </c>
      <c r="E187" s="36">
        <v>290</v>
      </c>
      <c r="F187" s="35">
        <v>300</v>
      </c>
      <c r="G187" s="34"/>
    </row>
    <row r="188" spans="1:7" ht="12">
      <c r="A188" s="34" t="s">
        <v>658</v>
      </c>
      <c r="B188" s="47" t="s">
        <v>589</v>
      </c>
      <c r="C188" s="43" t="s">
        <v>301</v>
      </c>
      <c r="D188" s="36">
        <v>120</v>
      </c>
      <c r="E188" s="36">
        <v>120</v>
      </c>
      <c r="F188" s="35">
        <v>130</v>
      </c>
      <c r="G188" s="34"/>
    </row>
    <row r="189" spans="1:7" ht="12">
      <c r="A189" s="34" t="s">
        <v>657</v>
      </c>
      <c r="B189" s="47" t="s">
        <v>590</v>
      </c>
      <c r="C189" s="43" t="s">
        <v>307</v>
      </c>
      <c r="D189" s="36">
        <v>250</v>
      </c>
      <c r="E189" s="36">
        <v>250</v>
      </c>
      <c r="F189" s="35">
        <v>250</v>
      </c>
      <c r="G189" s="34"/>
    </row>
    <row r="190" spans="1:7" ht="12">
      <c r="A190" s="34" t="s">
        <v>656</v>
      </c>
      <c r="B190" s="47" t="s">
        <v>591</v>
      </c>
      <c r="C190" s="43" t="s">
        <v>357</v>
      </c>
      <c r="D190" s="36">
        <v>250</v>
      </c>
      <c r="E190" s="36">
        <v>250</v>
      </c>
      <c r="F190" s="35">
        <v>270</v>
      </c>
      <c r="G190" s="34"/>
    </row>
    <row r="191" spans="1:7" ht="12">
      <c r="A191" s="34" t="s">
        <v>656</v>
      </c>
      <c r="B191" s="47" t="s">
        <v>400</v>
      </c>
      <c r="C191" s="43" t="s">
        <v>369</v>
      </c>
      <c r="D191" s="36">
        <v>200</v>
      </c>
      <c r="E191" s="36">
        <v>200</v>
      </c>
      <c r="F191" s="35">
        <v>200</v>
      </c>
      <c r="G191" s="34"/>
    </row>
    <row r="192" spans="1:7" ht="12">
      <c r="A192" s="34"/>
      <c r="B192" s="480" t="s">
        <v>503</v>
      </c>
      <c r="C192" s="488"/>
      <c r="D192" s="488"/>
      <c r="E192" s="37"/>
      <c r="F192" s="35"/>
      <c r="G192" s="34"/>
    </row>
    <row r="193" spans="1:7" ht="12">
      <c r="A193" s="34" t="s">
        <v>655</v>
      </c>
      <c r="B193" s="48">
        <v>40929</v>
      </c>
      <c r="C193" s="37" t="s">
        <v>58</v>
      </c>
      <c r="D193" s="36">
        <v>100</v>
      </c>
      <c r="E193" s="36">
        <v>100</v>
      </c>
      <c r="F193" s="35">
        <v>100</v>
      </c>
      <c r="G193" s="34"/>
    </row>
    <row r="194" spans="1:7" ht="12">
      <c r="A194" s="34" t="s">
        <v>654</v>
      </c>
      <c r="B194" s="48">
        <v>40960</v>
      </c>
      <c r="C194" s="37" t="s">
        <v>547</v>
      </c>
      <c r="D194" s="36">
        <v>200</v>
      </c>
      <c r="E194" s="36">
        <v>200</v>
      </c>
      <c r="F194" s="35">
        <v>280</v>
      </c>
      <c r="G194" s="34"/>
    </row>
    <row r="195" spans="1:7" ht="12">
      <c r="A195" s="34" t="s">
        <v>653</v>
      </c>
      <c r="B195" s="48">
        <v>40989</v>
      </c>
      <c r="C195" s="37" t="s">
        <v>60</v>
      </c>
      <c r="D195" s="36">
        <v>200</v>
      </c>
      <c r="E195" s="36">
        <v>200</v>
      </c>
      <c r="F195" s="35">
        <v>230</v>
      </c>
      <c r="G195" s="34"/>
    </row>
    <row r="196" spans="1:7" ht="12">
      <c r="A196" s="34" t="s">
        <v>652</v>
      </c>
      <c r="B196" s="48">
        <v>41020</v>
      </c>
      <c r="C196" s="37" t="s">
        <v>61</v>
      </c>
      <c r="D196" s="36">
        <v>300</v>
      </c>
      <c r="E196" s="36">
        <v>300</v>
      </c>
      <c r="F196" s="35">
        <v>350</v>
      </c>
      <c r="G196" s="34"/>
    </row>
    <row r="197" spans="1:7" ht="12">
      <c r="A197" s="34" t="s">
        <v>651</v>
      </c>
      <c r="B197" s="48">
        <v>41050</v>
      </c>
      <c r="C197" s="37" t="s">
        <v>548</v>
      </c>
      <c r="D197" s="36">
        <v>250</v>
      </c>
      <c r="E197" s="36">
        <v>250</v>
      </c>
      <c r="F197" s="35">
        <v>270</v>
      </c>
      <c r="G197" s="34"/>
    </row>
    <row r="198" spans="1:7" ht="12">
      <c r="A198" s="34" t="s">
        <v>650</v>
      </c>
      <c r="B198" s="48">
        <v>41081</v>
      </c>
      <c r="C198" s="43" t="s">
        <v>302</v>
      </c>
      <c r="D198" s="36">
        <v>200</v>
      </c>
      <c r="E198" s="36">
        <v>200</v>
      </c>
      <c r="F198" s="35">
        <v>200</v>
      </c>
      <c r="G198" s="34"/>
    </row>
    <row r="199" spans="1:7" ht="12">
      <c r="A199" s="34" t="s">
        <v>649</v>
      </c>
      <c r="B199" s="48">
        <v>41111</v>
      </c>
      <c r="C199" s="43" t="s">
        <v>255</v>
      </c>
      <c r="D199" s="36">
        <v>250</v>
      </c>
      <c r="E199" s="36">
        <v>250</v>
      </c>
      <c r="F199" s="35">
        <v>260</v>
      </c>
      <c r="G199" s="34"/>
    </row>
    <row r="200" spans="1:7" ht="12">
      <c r="A200" s="34" t="s">
        <v>648</v>
      </c>
      <c r="B200" s="48">
        <v>41142</v>
      </c>
      <c r="C200" s="43" t="s">
        <v>549</v>
      </c>
      <c r="D200" s="36">
        <v>200</v>
      </c>
      <c r="E200" s="36">
        <v>200</v>
      </c>
      <c r="F200" s="35">
        <v>230</v>
      </c>
      <c r="G200" s="34"/>
    </row>
    <row r="201" spans="1:7" ht="12">
      <c r="A201" s="34" t="s">
        <v>647</v>
      </c>
      <c r="B201" s="48">
        <v>41173</v>
      </c>
      <c r="C201" s="43" t="s">
        <v>257</v>
      </c>
      <c r="D201" s="36">
        <v>250</v>
      </c>
      <c r="E201" s="36">
        <v>250</v>
      </c>
      <c r="F201" s="35">
        <v>260</v>
      </c>
      <c r="G201" s="34"/>
    </row>
    <row r="202" spans="1:7" ht="12">
      <c r="A202" s="34" t="s">
        <v>646</v>
      </c>
      <c r="B202" s="48">
        <v>41203</v>
      </c>
      <c r="C202" s="43" t="s">
        <v>258</v>
      </c>
      <c r="D202" s="36">
        <v>250</v>
      </c>
      <c r="E202" s="36">
        <v>250</v>
      </c>
      <c r="F202" s="35">
        <v>250</v>
      </c>
      <c r="G202" s="34"/>
    </row>
    <row r="203" spans="1:7" ht="12">
      <c r="A203" s="34"/>
      <c r="B203" s="48">
        <v>41234</v>
      </c>
      <c r="C203" s="43" t="s">
        <v>263</v>
      </c>
      <c r="D203" s="36">
        <v>200</v>
      </c>
      <c r="E203" s="36">
        <v>200</v>
      </c>
      <c r="F203" s="35">
        <v>250</v>
      </c>
      <c r="G203" s="34"/>
    </row>
    <row r="204" spans="1:7" ht="12">
      <c r="A204" s="34" t="s">
        <v>645</v>
      </c>
      <c r="B204" s="48">
        <v>41264</v>
      </c>
      <c r="C204" s="43" t="s">
        <v>264</v>
      </c>
      <c r="D204" s="36">
        <v>200</v>
      </c>
      <c r="E204" s="36">
        <v>200</v>
      </c>
      <c r="F204" s="35">
        <v>280</v>
      </c>
      <c r="G204" s="34"/>
    </row>
    <row r="205" spans="1:7" ht="12">
      <c r="A205" s="34" t="s">
        <v>644</v>
      </c>
      <c r="B205" s="38" t="s">
        <v>504</v>
      </c>
      <c r="C205" s="43" t="s">
        <v>265</v>
      </c>
      <c r="D205" s="36">
        <v>300</v>
      </c>
      <c r="E205" s="36">
        <v>300</v>
      </c>
      <c r="F205" s="35">
        <v>330</v>
      </c>
      <c r="G205" s="34"/>
    </row>
    <row r="206" spans="1:7" ht="12">
      <c r="A206" s="34" t="s">
        <v>643</v>
      </c>
      <c r="B206" s="38" t="s">
        <v>505</v>
      </c>
      <c r="C206" s="43" t="s">
        <v>266</v>
      </c>
      <c r="D206" s="36">
        <v>300</v>
      </c>
      <c r="E206" s="36">
        <v>300</v>
      </c>
      <c r="F206" s="35">
        <v>330</v>
      </c>
      <c r="G206" s="34"/>
    </row>
    <row r="207" spans="1:7" ht="12">
      <c r="A207" s="34" t="s">
        <v>642</v>
      </c>
      <c r="B207" s="38" t="s">
        <v>506</v>
      </c>
      <c r="C207" s="43" t="s">
        <v>267</v>
      </c>
      <c r="D207" s="36">
        <v>300</v>
      </c>
      <c r="E207" s="36">
        <v>300</v>
      </c>
      <c r="F207" s="35">
        <v>330</v>
      </c>
      <c r="G207" s="34"/>
    </row>
    <row r="208" spans="1:7" ht="12">
      <c r="A208" s="34" t="s">
        <v>641</v>
      </c>
      <c r="B208" s="38" t="s">
        <v>507</v>
      </c>
      <c r="C208" s="43" t="s">
        <v>269</v>
      </c>
      <c r="D208" s="36">
        <v>200</v>
      </c>
      <c r="E208" s="36">
        <v>200</v>
      </c>
      <c r="F208" s="35">
        <v>220</v>
      </c>
      <c r="G208" s="34"/>
    </row>
    <row r="209" spans="1:7" ht="12">
      <c r="A209" s="34" t="s">
        <v>641</v>
      </c>
      <c r="B209" s="38" t="s">
        <v>508</v>
      </c>
      <c r="C209" s="43" t="s">
        <v>303</v>
      </c>
      <c r="D209" s="36">
        <v>150</v>
      </c>
      <c r="E209" s="36">
        <v>150</v>
      </c>
      <c r="F209" s="35">
        <v>200</v>
      </c>
      <c r="G209" s="34"/>
    </row>
    <row r="210" spans="1:7" ht="12">
      <c r="A210" s="34" t="s">
        <v>640</v>
      </c>
      <c r="B210" s="38" t="s">
        <v>509</v>
      </c>
      <c r="C210" s="43" t="s">
        <v>306</v>
      </c>
      <c r="D210" s="36">
        <v>350</v>
      </c>
      <c r="E210" s="36">
        <v>350</v>
      </c>
      <c r="F210" s="35">
        <v>380</v>
      </c>
      <c r="G210" s="34"/>
    </row>
    <row r="211" spans="1:7" ht="12">
      <c r="A211" s="34" t="s">
        <v>640</v>
      </c>
      <c r="B211" s="47" t="s">
        <v>592</v>
      </c>
      <c r="C211" s="37" t="s">
        <v>366</v>
      </c>
      <c r="D211" s="36">
        <v>240</v>
      </c>
      <c r="E211" s="36">
        <v>240</v>
      </c>
      <c r="F211" s="35">
        <v>270</v>
      </c>
      <c r="G211" s="34"/>
    </row>
    <row r="212" spans="1:7" ht="12">
      <c r="A212" s="34" t="s">
        <v>639</v>
      </c>
      <c r="B212" s="47" t="s">
        <v>593</v>
      </c>
      <c r="C212" s="37" t="s">
        <v>361</v>
      </c>
      <c r="D212" s="36">
        <v>260</v>
      </c>
      <c r="E212" s="36">
        <v>260</v>
      </c>
      <c r="F212" s="35">
        <v>280</v>
      </c>
      <c r="G212" s="34"/>
    </row>
    <row r="213" spans="1:7" ht="12">
      <c r="A213" s="34" t="s">
        <v>638</v>
      </c>
      <c r="B213" s="47" t="s">
        <v>594</v>
      </c>
      <c r="C213" s="37" t="s">
        <v>368</v>
      </c>
      <c r="D213" s="36">
        <v>370</v>
      </c>
      <c r="E213" s="36">
        <v>370</v>
      </c>
      <c r="F213" s="35">
        <v>400</v>
      </c>
      <c r="G213" s="34"/>
    </row>
    <row r="214" spans="1:7" ht="12">
      <c r="A214" s="34"/>
      <c r="B214" s="44" t="s">
        <v>595</v>
      </c>
      <c r="C214" s="43" t="s">
        <v>553</v>
      </c>
      <c r="D214" s="36"/>
      <c r="E214" s="36" t="s">
        <v>530</v>
      </c>
      <c r="F214" s="35">
        <v>250</v>
      </c>
      <c r="G214" s="34"/>
    </row>
    <row r="215" spans="1:7" ht="12">
      <c r="A215" s="34"/>
      <c r="B215" s="46" t="s">
        <v>510</v>
      </c>
      <c r="C215" s="45" t="s">
        <v>554</v>
      </c>
      <c r="D215" s="41"/>
      <c r="E215" s="41" t="s">
        <v>530</v>
      </c>
      <c r="F215" s="35">
        <v>220</v>
      </c>
      <c r="G215" s="34"/>
    </row>
    <row r="216" spans="1:7" ht="12">
      <c r="A216" s="34"/>
      <c r="B216" s="44" t="s">
        <v>511</v>
      </c>
      <c r="C216" s="43" t="s">
        <v>557</v>
      </c>
      <c r="D216" s="42">
        <v>120</v>
      </c>
      <c r="E216" s="41" t="s">
        <v>530</v>
      </c>
      <c r="F216" s="35">
        <v>120</v>
      </c>
      <c r="G216" s="34"/>
    </row>
    <row r="217" spans="1:7" ht="12">
      <c r="A217" s="34"/>
      <c r="B217" s="44" t="s">
        <v>512</v>
      </c>
      <c r="C217" s="43" t="s">
        <v>561</v>
      </c>
      <c r="D217" s="42">
        <v>230</v>
      </c>
      <c r="E217" s="41" t="s">
        <v>530</v>
      </c>
      <c r="F217" s="35">
        <v>230</v>
      </c>
      <c r="G217" s="34"/>
    </row>
    <row r="218" spans="1:7" ht="12">
      <c r="A218" s="34"/>
      <c r="B218" s="44" t="s">
        <v>596</v>
      </c>
      <c r="C218" s="43" t="s">
        <v>558</v>
      </c>
      <c r="D218" s="42">
        <v>780</v>
      </c>
      <c r="E218" s="41" t="s">
        <v>530</v>
      </c>
      <c r="F218" s="35">
        <v>780</v>
      </c>
      <c r="G218" s="34"/>
    </row>
    <row r="219" spans="1:7" ht="12">
      <c r="A219" s="34"/>
      <c r="B219" s="44" t="s">
        <v>597</v>
      </c>
      <c r="C219" s="43" t="s">
        <v>562</v>
      </c>
      <c r="D219" s="42">
        <v>1170</v>
      </c>
      <c r="E219" s="41" t="s">
        <v>530</v>
      </c>
      <c r="F219" s="35">
        <v>1170</v>
      </c>
      <c r="G219" s="34"/>
    </row>
    <row r="220" spans="1:7" ht="12">
      <c r="A220" s="34"/>
      <c r="B220" s="44" t="s">
        <v>598</v>
      </c>
      <c r="C220" s="43" t="s">
        <v>559</v>
      </c>
      <c r="D220" s="42">
        <v>300</v>
      </c>
      <c r="E220" s="41" t="s">
        <v>530</v>
      </c>
      <c r="F220" s="35">
        <v>300</v>
      </c>
      <c r="G220" s="34"/>
    </row>
    <row r="221" spans="1:7" ht="12">
      <c r="A221" s="34"/>
      <c r="B221" s="44" t="s">
        <v>599</v>
      </c>
      <c r="C221" s="43" t="s">
        <v>560</v>
      </c>
      <c r="D221" s="42">
        <v>280</v>
      </c>
      <c r="E221" s="41" t="s">
        <v>530</v>
      </c>
      <c r="F221" s="35">
        <v>280</v>
      </c>
      <c r="G221" s="34"/>
    </row>
    <row r="222" spans="1:7" ht="12">
      <c r="A222" s="34"/>
      <c r="B222" s="44" t="s">
        <v>600</v>
      </c>
      <c r="C222" s="43" t="s">
        <v>563</v>
      </c>
      <c r="D222" s="42">
        <v>470</v>
      </c>
      <c r="E222" s="41" t="s">
        <v>530</v>
      </c>
      <c r="F222" s="35">
        <v>470</v>
      </c>
      <c r="G222" s="34"/>
    </row>
    <row r="223" spans="1:7" ht="12">
      <c r="A223" s="34"/>
      <c r="B223" s="489" t="s">
        <v>637</v>
      </c>
      <c r="C223" s="480"/>
      <c r="D223" s="480"/>
      <c r="E223" s="39"/>
      <c r="F223" s="35"/>
      <c r="G223" s="34"/>
    </row>
    <row r="224" spans="1:7" ht="12">
      <c r="A224" s="34" t="s">
        <v>636</v>
      </c>
      <c r="B224" s="38">
        <v>40930</v>
      </c>
      <c r="C224" s="37" t="s">
        <v>359</v>
      </c>
      <c r="D224" s="36">
        <v>1050</v>
      </c>
      <c r="E224" s="36">
        <v>1900</v>
      </c>
      <c r="F224" s="35">
        <v>1900</v>
      </c>
      <c r="G224" s="34"/>
    </row>
    <row r="225" spans="1:7" ht="12">
      <c r="A225" s="34"/>
      <c r="B225" s="38">
        <v>40961</v>
      </c>
      <c r="C225" s="37" t="s">
        <v>363</v>
      </c>
      <c r="D225" s="36">
        <v>1000</v>
      </c>
      <c r="E225" s="36">
        <v>1000</v>
      </c>
      <c r="F225" s="35">
        <v>1200</v>
      </c>
      <c r="G225" s="34"/>
    </row>
    <row r="226" spans="1:7" ht="12">
      <c r="A226" s="34"/>
      <c r="B226" s="38"/>
      <c r="C226" s="37"/>
      <c r="D226" s="36"/>
      <c r="E226" s="36"/>
      <c r="F226" s="35"/>
      <c r="G226" s="34"/>
    </row>
    <row r="227" spans="1:7" ht="24">
      <c r="A227" s="34" t="s">
        <v>635</v>
      </c>
      <c r="B227" s="38">
        <v>23</v>
      </c>
      <c r="C227" s="37" t="s">
        <v>627</v>
      </c>
      <c r="D227" s="36"/>
      <c r="E227" s="36"/>
      <c r="F227" s="35"/>
      <c r="G227" s="34"/>
    </row>
    <row r="228" ht="12">
      <c r="C228" s="33"/>
    </row>
    <row r="229" ht="12">
      <c r="C229" s="32" t="s">
        <v>550</v>
      </c>
    </row>
    <row r="230" ht="12">
      <c r="C230" s="32"/>
    </row>
    <row r="231" ht="12"/>
    <row r="232" ht="12"/>
    <row r="233" ht="12"/>
    <row r="234" ht="12">
      <c r="C234" s="31"/>
    </row>
  </sheetData>
  <sheetProtection/>
  <mergeCells count="32">
    <mergeCell ref="B131:D131"/>
    <mergeCell ref="B134:D134"/>
    <mergeCell ref="B192:D192"/>
    <mergeCell ref="B223:D223"/>
    <mergeCell ref="B140:D140"/>
    <mergeCell ref="B142:D142"/>
    <mergeCell ref="B160:D160"/>
    <mergeCell ref="B163:D163"/>
    <mergeCell ref="B166:D166"/>
    <mergeCell ref="B178:D178"/>
    <mergeCell ref="B81:D81"/>
    <mergeCell ref="B86:D86"/>
    <mergeCell ref="B88:D88"/>
    <mergeCell ref="B99:D99"/>
    <mergeCell ref="B110:D110"/>
    <mergeCell ref="B112:D112"/>
    <mergeCell ref="B13:C13"/>
    <mergeCell ref="B21:D21"/>
    <mergeCell ref="B29:D29"/>
    <mergeCell ref="B49:D49"/>
    <mergeCell ref="B52:D52"/>
    <mergeCell ref="B55:D55"/>
    <mergeCell ref="A12:A13"/>
    <mergeCell ref="B10:F11"/>
    <mergeCell ref="B1:F1"/>
    <mergeCell ref="B2:F2"/>
    <mergeCell ref="B3:F3"/>
    <mergeCell ref="B4:F4"/>
    <mergeCell ref="B5:F5"/>
    <mergeCell ref="B7:D7"/>
    <mergeCell ref="B8:D9"/>
    <mergeCell ref="B12:C1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H130"/>
  <sheetViews>
    <sheetView zoomScalePageLayoutView="0" workbookViewId="0" topLeftCell="A1">
      <selection activeCell="I19" sqref="I18:J19"/>
    </sheetView>
  </sheetViews>
  <sheetFormatPr defaultColWidth="9.00390625" defaultRowHeight="12.75"/>
  <cols>
    <col min="1" max="1" width="10.00390625" style="31" customWidth="1"/>
    <col min="2" max="2" width="3.375" style="59" customWidth="1"/>
    <col min="3" max="3" width="58.00390625" style="59" customWidth="1"/>
    <col min="4" max="4" width="16.875" style="59" hidden="1" customWidth="1"/>
    <col min="5" max="5" width="8.625" style="60" hidden="1" customWidth="1"/>
    <col min="6" max="6" width="9.125" style="60" hidden="1" customWidth="1"/>
    <col min="7" max="7" width="7.00390625" style="60" customWidth="1"/>
    <col min="8" max="8" width="9.125" style="59" customWidth="1"/>
    <col min="9" max="16384" width="9.125" style="59" customWidth="1"/>
  </cols>
  <sheetData>
    <row r="1" spans="2:7" ht="12">
      <c r="B1" s="483" t="s">
        <v>799</v>
      </c>
      <c r="C1" s="483"/>
      <c r="D1" s="483"/>
      <c r="E1" s="483"/>
      <c r="F1" s="483"/>
      <c r="G1" s="483"/>
    </row>
    <row r="2" spans="2:7" ht="12">
      <c r="B2" s="483" t="s">
        <v>798</v>
      </c>
      <c r="C2" s="483"/>
      <c r="D2" s="483"/>
      <c r="E2" s="483"/>
      <c r="F2" s="483"/>
      <c r="G2" s="483"/>
    </row>
    <row r="3" spans="2:7" ht="12">
      <c r="B3" s="483" t="s">
        <v>797</v>
      </c>
      <c r="C3" s="483"/>
      <c r="D3" s="483"/>
      <c r="E3" s="483"/>
      <c r="F3" s="483"/>
      <c r="G3" s="483"/>
    </row>
    <row r="4" spans="2:7" ht="12">
      <c r="B4" s="483" t="s">
        <v>796</v>
      </c>
      <c r="C4" s="483"/>
      <c r="D4" s="483"/>
      <c r="E4" s="483"/>
      <c r="F4" s="483"/>
      <c r="G4" s="483"/>
    </row>
    <row r="5" spans="2:7" ht="12" hidden="1">
      <c r="B5" s="483" t="s">
        <v>795</v>
      </c>
      <c r="C5" s="483"/>
      <c r="D5" s="483"/>
      <c r="E5" s="483"/>
      <c r="F5" s="483"/>
      <c r="G5" s="483"/>
    </row>
    <row r="6" spans="2:7" ht="12">
      <c r="B6" s="30"/>
      <c r="C6" s="30"/>
      <c r="D6" s="30"/>
      <c r="E6" s="30"/>
      <c r="F6" s="30"/>
      <c r="G6" s="89"/>
    </row>
    <row r="7" spans="2:7" ht="12">
      <c r="B7" s="481" t="s">
        <v>794</v>
      </c>
      <c r="C7" s="481"/>
      <c r="D7" s="481"/>
      <c r="E7" s="481"/>
      <c r="F7" s="481"/>
      <c r="G7" s="481"/>
    </row>
    <row r="8" spans="2:7" ht="12">
      <c r="B8" s="482"/>
      <c r="C8" s="482"/>
      <c r="D8" s="482"/>
      <c r="E8" s="482"/>
      <c r="F8" s="482"/>
      <c r="G8" s="482"/>
    </row>
    <row r="9" spans="1:7" ht="24">
      <c r="A9" s="491" t="s">
        <v>793</v>
      </c>
      <c r="B9" s="493" t="s">
        <v>792</v>
      </c>
      <c r="C9" s="494"/>
      <c r="D9" s="88"/>
      <c r="E9" s="86" t="s">
        <v>791</v>
      </c>
      <c r="F9" s="86" t="s">
        <v>791</v>
      </c>
      <c r="G9" s="40" t="s">
        <v>790</v>
      </c>
    </row>
    <row r="10" spans="1:7" ht="12">
      <c r="A10" s="492"/>
      <c r="B10" s="495"/>
      <c r="C10" s="496"/>
      <c r="D10" s="87"/>
      <c r="E10" s="86" t="s">
        <v>528</v>
      </c>
      <c r="F10" s="86" t="s">
        <v>527</v>
      </c>
      <c r="G10" s="85" t="s">
        <v>789</v>
      </c>
    </row>
    <row r="11" spans="1:8" ht="12">
      <c r="A11" s="34"/>
      <c r="B11" s="34" t="s">
        <v>401</v>
      </c>
      <c r="C11" s="74" t="s">
        <v>788</v>
      </c>
      <c r="D11" s="79"/>
      <c r="E11" s="78"/>
      <c r="F11" s="78"/>
      <c r="G11" s="36"/>
      <c r="H11" s="72"/>
    </row>
    <row r="12" spans="1:8" ht="12">
      <c r="A12" s="34" t="s">
        <v>787</v>
      </c>
      <c r="B12" s="77"/>
      <c r="C12" s="74" t="s">
        <v>513</v>
      </c>
      <c r="D12" s="74"/>
      <c r="E12" s="73">
        <v>200</v>
      </c>
      <c r="F12" s="81">
        <v>250</v>
      </c>
      <c r="G12" s="35">
        <v>250</v>
      </c>
      <c r="H12" s="82"/>
    </row>
    <row r="13" spans="1:8" ht="12">
      <c r="A13" s="34" t="s">
        <v>786</v>
      </c>
      <c r="B13" s="77"/>
      <c r="C13" s="74" t="s">
        <v>514</v>
      </c>
      <c r="D13" s="74"/>
      <c r="E13" s="73">
        <v>200</v>
      </c>
      <c r="F13" s="81">
        <v>250</v>
      </c>
      <c r="G13" s="35">
        <v>250</v>
      </c>
      <c r="H13" s="82"/>
    </row>
    <row r="14" spans="1:8" ht="12">
      <c r="A14" s="34" t="s">
        <v>785</v>
      </c>
      <c r="B14" s="77"/>
      <c r="C14" s="74" t="s">
        <v>515</v>
      </c>
      <c r="D14" s="74"/>
      <c r="E14" s="73">
        <v>200</v>
      </c>
      <c r="F14" s="81">
        <v>250</v>
      </c>
      <c r="G14" s="35">
        <v>250</v>
      </c>
      <c r="H14" s="82"/>
    </row>
    <row r="15" spans="1:8" ht="12">
      <c r="A15" s="34"/>
      <c r="B15" s="77"/>
      <c r="C15" s="74" t="s">
        <v>516</v>
      </c>
      <c r="D15" s="74"/>
      <c r="E15" s="73">
        <v>200</v>
      </c>
      <c r="F15" s="81">
        <v>250</v>
      </c>
      <c r="G15" s="35">
        <v>250</v>
      </c>
      <c r="H15" s="82"/>
    </row>
    <row r="16" spans="1:8" ht="12">
      <c r="A16" s="34" t="s">
        <v>784</v>
      </c>
      <c r="B16" s="77"/>
      <c r="C16" s="74" t="s">
        <v>521</v>
      </c>
      <c r="D16" s="74"/>
      <c r="E16" s="73">
        <v>200</v>
      </c>
      <c r="F16" s="81">
        <v>250</v>
      </c>
      <c r="G16" s="35">
        <v>250</v>
      </c>
      <c r="H16" s="82"/>
    </row>
    <row r="17" spans="1:8" ht="12">
      <c r="A17" s="34" t="s">
        <v>783</v>
      </c>
      <c r="B17" s="34"/>
      <c r="C17" s="74" t="s">
        <v>519</v>
      </c>
      <c r="D17" s="74"/>
      <c r="E17" s="73">
        <v>200</v>
      </c>
      <c r="F17" s="81">
        <v>250</v>
      </c>
      <c r="G17" s="35">
        <v>250</v>
      </c>
      <c r="H17" s="82"/>
    </row>
    <row r="18" spans="1:8" ht="12">
      <c r="A18" s="34" t="s">
        <v>782</v>
      </c>
      <c r="B18" s="34"/>
      <c r="C18" s="74" t="s">
        <v>520</v>
      </c>
      <c r="D18" s="74"/>
      <c r="E18" s="73">
        <v>200</v>
      </c>
      <c r="F18" s="81">
        <v>250</v>
      </c>
      <c r="G18" s="35">
        <v>250</v>
      </c>
      <c r="H18" s="82"/>
    </row>
    <row r="19" spans="1:8" ht="12">
      <c r="A19" s="34"/>
      <c r="B19" s="34"/>
      <c r="C19" s="74" t="s">
        <v>518</v>
      </c>
      <c r="D19" s="74"/>
      <c r="E19" s="73">
        <v>200</v>
      </c>
      <c r="F19" s="81">
        <v>250</v>
      </c>
      <c r="G19" s="35">
        <v>250</v>
      </c>
      <c r="H19" s="82"/>
    </row>
    <row r="20" spans="1:8" ht="12">
      <c r="A20" s="34" t="s">
        <v>781</v>
      </c>
      <c r="B20" s="34"/>
      <c r="C20" s="74" t="s">
        <v>517</v>
      </c>
      <c r="D20" s="74"/>
      <c r="E20" s="73">
        <v>200</v>
      </c>
      <c r="F20" s="81">
        <v>250</v>
      </c>
      <c r="G20" s="35">
        <v>250</v>
      </c>
      <c r="H20" s="82"/>
    </row>
    <row r="21" spans="1:8" ht="12">
      <c r="A21" s="34" t="s">
        <v>780</v>
      </c>
      <c r="B21" s="34"/>
      <c r="C21" s="74" t="s">
        <v>402</v>
      </c>
      <c r="D21" s="74"/>
      <c r="E21" s="73">
        <v>200</v>
      </c>
      <c r="F21" s="81">
        <v>250</v>
      </c>
      <c r="G21" s="35">
        <v>250</v>
      </c>
      <c r="H21" s="82"/>
    </row>
    <row r="22" spans="1:8" ht="12">
      <c r="A22" s="34" t="s">
        <v>779</v>
      </c>
      <c r="B22" s="34" t="s">
        <v>403</v>
      </c>
      <c r="C22" s="37" t="s">
        <v>404</v>
      </c>
      <c r="D22" s="84"/>
      <c r="E22" s="83">
        <v>450</v>
      </c>
      <c r="F22" s="73">
        <v>500</v>
      </c>
      <c r="G22" s="35">
        <v>550</v>
      </c>
      <c r="H22" s="82"/>
    </row>
    <row r="23" spans="1:8" ht="12">
      <c r="A23" s="34" t="s">
        <v>779</v>
      </c>
      <c r="B23" s="34" t="s">
        <v>405</v>
      </c>
      <c r="C23" s="74" t="s">
        <v>406</v>
      </c>
      <c r="D23" s="79"/>
      <c r="E23" s="73">
        <v>150</v>
      </c>
      <c r="F23" s="73">
        <v>170</v>
      </c>
      <c r="G23" s="36">
        <v>200</v>
      </c>
      <c r="H23" s="72"/>
    </row>
    <row r="24" spans="1:8" ht="12">
      <c r="A24" s="34"/>
      <c r="B24" s="34" t="s">
        <v>407</v>
      </c>
      <c r="C24" s="74" t="s">
        <v>408</v>
      </c>
      <c r="D24" s="79"/>
      <c r="E24" s="73">
        <v>500</v>
      </c>
      <c r="F24" s="73">
        <v>550</v>
      </c>
      <c r="G24" s="36">
        <v>600</v>
      </c>
      <c r="H24" s="72"/>
    </row>
    <row r="25" spans="1:8" ht="12">
      <c r="A25" s="34"/>
      <c r="B25" s="34" t="s">
        <v>409</v>
      </c>
      <c r="C25" s="74" t="s">
        <v>410</v>
      </c>
      <c r="D25" s="79"/>
      <c r="E25" s="73"/>
      <c r="F25" s="73"/>
      <c r="G25" s="36"/>
      <c r="H25" s="72"/>
    </row>
    <row r="26" spans="1:8" ht="12">
      <c r="A26" s="34"/>
      <c r="B26" s="34"/>
      <c r="C26" s="74" t="s">
        <v>411</v>
      </c>
      <c r="D26" s="74"/>
      <c r="E26" s="73">
        <v>240</v>
      </c>
      <c r="F26" s="73">
        <v>250</v>
      </c>
      <c r="G26" s="36">
        <v>300</v>
      </c>
      <c r="H26" s="72"/>
    </row>
    <row r="27" spans="1:8" ht="12">
      <c r="A27" s="34"/>
      <c r="B27" s="34"/>
      <c r="C27" s="74" t="s">
        <v>412</v>
      </c>
      <c r="D27" s="74"/>
      <c r="E27" s="73">
        <v>230</v>
      </c>
      <c r="F27" s="73">
        <v>250</v>
      </c>
      <c r="G27" s="36">
        <v>300</v>
      </c>
      <c r="H27" s="72"/>
    </row>
    <row r="28" spans="1:8" ht="12">
      <c r="A28" s="34"/>
      <c r="B28" s="34" t="s">
        <v>413</v>
      </c>
      <c r="C28" s="74" t="s">
        <v>414</v>
      </c>
      <c r="D28" s="79"/>
      <c r="E28" s="73">
        <v>400</v>
      </c>
      <c r="F28" s="73">
        <v>550</v>
      </c>
      <c r="G28" s="36">
        <v>550</v>
      </c>
      <c r="H28" s="72"/>
    </row>
    <row r="29" spans="1:8" ht="12">
      <c r="A29" s="34"/>
      <c r="B29" s="34" t="s">
        <v>415</v>
      </c>
      <c r="C29" s="74" t="s">
        <v>416</v>
      </c>
      <c r="D29" s="79"/>
      <c r="E29" s="73">
        <v>350</v>
      </c>
      <c r="F29" s="73">
        <v>400</v>
      </c>
      <c r="G29" s="36">
        <v>400</v>
      </c>
      <c r="H29" s="72"/>
    </row>
    <row r="30" spans="1:8" ht="12">
      <c r="A30" s="34"/>
      <c r="B30" s="34" t="s">
        <v>417</v>
      </c>
      <c r="C30" s="74" t="s">
        <v>46</v>
      </c>
      <c r="D30" s="79"/>
      <c r="E30" s="73">
        <v>100</v>
      </c>
      <c r="F30" s="73">
        <v>150</v>
      </c>
      <c r="G30" s="36">
        <v>180</v>
      </c>
      <c r="H30" s="72"/>
    </row>
    <row r="31" spans="1:8" ht="12">
      <c r="A31" s="34"/>
      <c r="B31" s="34" t="s">
        <v>418</v>
      </c>
      <c r="C31" s="74" t="s">
        <v>419</v>
      </c>
      <c r="D31" s="79"/>
      <c r="E31" s="73">
        <v>85</v>
      </c>
      <c r="F31" s="73">
        <v>100</v>
      </c>
      <c r="G31" s="36">
        <v>120</v>
      </c>
      <c r="H31" s="72"/>
    </row>
    <row r="32" spans="1:8" ht="12">
      <c r="A32" s="34"/>
      <c r="B32" s="34" t="s">
        <v>420</v>
      </c>
      <c r="C32" s="74" t="s">
        <v>421</v>
      </c>
      <c r="D32" s="79"/>
      <c r="E32" s="73">
        <v>240</v>
      </c>
      <c r="F32" s="73">
        <v>270</v>
      </c>
      <c r="G32" s="36">
        <v>270</v>
      </c>
      <c r="H32" s="72"/>
    </row>
    <row r="33" spans="1:8" ht="12">
      <c r="A33" s="34"/>
      <c r="B33" s="34" t="s">
        <v>422</v>
      </c>
      <c r="C33" s="74" t="s">
        <v>423</v>
      </c>
      <c r="D33" s="79"/>
      <c r="E33" s="73">
        <v>400</v>
      </c>
      <c r="F33" s="73">
        <v>600</v>
      </c>
      <c r="G33" s="36">
        <v>600</v>
      </c>
      <c r="H33" s="72"/>
    </row>
    <row r="34" spans="1:8" ht="12">
      <c r="A34" s="34"/>
      <c r="B34" s="34" t="s">
        <v>424</v>
      </c>
      <c r="C34" s="74" t="s">
        <v>425</v>
      </c>
      <c r="D34" s="79"/>
      <c r="E34" s="78"/>
      <c r="F34" s="73"/>
      <c r="G34" s="36"/>
      <c r="H34" s="72"/>
    </row>
    <row r="35" spans="1:8" ht="12">
      <c r="A35" s="34"/>
      <c r="B35" s="34"/>
      <c r="C35" s="74" t="s">
        <v>426</v>
      </c>
      <c r="D35" s="74"/>
      <c r="E35" s="73"/>
      <c r="F35" s="73"/>
      <c r="G35" s="36"/>
      <c r="H35" s="72"/>
    </row>
    <row r="36" spans="1:8" ht="12">
      <c r="A36" s="34"/>
      <c r="B36" s="34"/>
      <c r="C36" s="76" t="s">
        <v>427</v>
      </c>
      <c r="D36" s="76"/>
      <c r="E36" s="75" t="s">
        <v>531</v>
      </c>
      <c r="F36" s="73">
        <v>200</v>
      </c>
      <c r="G36" s="36">
        <v>200</v>
      </c>
      <c r="H36" s="72"/>
    </row>
    <row r="37" spans="1:8" ht="12">
      <c r="A37" s="34"/>
      <c r="B37" s="34"/>
      <c r="C37" s="76" t="s">
        <v>428</v>
      </c>
      <c r="D37" s="76"/>
      <c r="E37" s="75" t="s">
        <v>532</v>
      </c>
      <c r="F37" s="73">
        <v>250</v>
      </c>
      <c r="G37" s="36">
        <v>250</v>
      </c>
      <c r="H37" s="72"/>
    </row>
    <row r="38" spans="1:8" ht="12">
      <c r="A38" s="34"/>
      <c r="B38" s="77"/>
      <c r="C38" s="74" t="s">
        <v>429</v>
      </c>
      <c r="D38" s="74"/>
      <c r="E38" s="73"/>
      <c r="F38" s="73"/>
      <c r="G38" s="36"/>
      <c r="H38" s="72"/>
    </row>
    <row r="39" spans="1:8" ht="12">
      <c r="A39" s="34"/>
      <c r="B39" s="77"/>
      <c r="C39" s="76" t="s">
        <v>427</v>
      </c>
      <c r="D39" s="76"/>
      <c r="E39" s="75" t="s">
        <v>531</v>
      </c>
      <c r="F39" s="73">
        <f>SUM(F36)</f>
        <v>200</v>
      </c>
      <c r="G39" s="36">
        <f>SUM(G36)</f>
        <v>200</v>
      </c>
      <c r="H39" s="72"/>
    </row>
    <row r="40" spans="1:8" ht="12">
      <c r="A40" s="34"/>
      <c r="B40" s="77"/>
      <c r="C40" s="76" t="s">
        <v>428</v>
      </c>
      <c r="D40" s="76"/>
      <c r="E40" s="75" t="s">
        <v>532</v>
      </c>
      <c r="F40" s="73">
        <f>SUM(F37)</f>
        <v>250</v>
      </c>
      <c r="G40" s="36">
        <f>SUM(G37)</f>
        <v>250</v>
      </c>
      <c r="H40" s="72"/>
    </row>
    <row r="41" spans="1:8" ht="12">
      <c r="A41" s="34"/>
      <c r="B41" s="77"/>
      <c r="C41" s="74" t="s">
        <v>430</v>
      </c>
      <c r="D41" s="74"/>
      <c r="E41" s="73">
        <v>110</v>
      </c>
      <c r="F41" s="73">
        <v>110</v>
      </c>
      <c r="G41" s="36">
        <v>110</v>
      </c>
      <c r="H41" s="72"/>
    </row>
    <row r="42" spans="1:8" ht="12">
      <c r="A42" s="34"/>
      <c r="B42" s="77"/>
      <c r="C42" s="74" t="s">
        <v>431</v>
      </c>
      <c r="D42" s="74"/>
      <c r="E42" s="73">
        <v>170</v>
      </c>
      <c r="F42" s="73">
        <f>SUM(F39)</f>
        <v>200</v>
      </c>
      <c r="G42" s="36">
        <f>SUM(G39)</f>
        <v>200</v>
      </c>
      <c r="H42" s="72"/>
    </row>
    <row r="43" spans="1:8" ht="12">
      <c r="A43" s="34"/>
      <c r="B43" s="34" t="s">
        <v>432</v>
      </c>
      <c r="C43" s="74" t="s">
        <v>778</v>
      </c>
      <c r="D43" s="79"/>
      <c r="E43" s="78"/>
      <c r="F43" s="73"/>
      <c r="G43" s="36"/>
      <c r="H43" s="72"/>
    </row>
    <row r="44" spans="1:8" ht="12">
      <c r="A44" s="34"/>
      <c r="B44" s="34"/>
      <c r="C44" s="74" t="s">
        <v>777</v>
      </c>
      <c r="D44" s="74"/>
      <c r="E44" s="73">
        <v>100</v>
      </c>
      <c r="F44" s="73">
        <v>150</v>
      </c>
      <c r="G44" s="36">
        <v>150</v>
      </c>
      <c r="H44" s="72"/>
    </row>
    <row r="45" spans="1:8" ht="12">
      <c r="A45" s="34"/>
      <c r="B45" s="34"/>
      <c r="C45" s="74" t="s">
        <v>776</v>
      </c>
      <c r="D45" s="74"/>
      <c r="E45" s="73">
        <v>100</v>
      </c>
      <c r="F45" s="73">
        <v>130</v>
      </c>
      <c r="G45" s="36">
        <v>130</v>
      </c>
      <c r="H45" s="72"/>
    </row>
    <row r="46" spans="1:8" ht="12">
      <c r="A46" s="34"/>
      <c r="B46" s="34"/>
      <c r="C46" s="74" t="s">
        <v>775</v>
      </c>
      <c r="D46" s="74"/>
      <c r="E46" s="73">
        <v>85</v>
      </c>
      <c r="F46" s="73">
        <v>85</v>
      </c>
      <c r="G46" s="36">
        <v>85</v>
      </c>
      <c r="H46" s="72"/>
    </row>
    <row r="47" spans="1:8" ht="12">
      <c r="A47" s="34"/>
      <c r="B47" s="34"/>
      <c r="C47" s="74" t="s">
        <v>774</v>
      </c>
      <c r="D47" s="74"/>
      <c r="E47" s="73">
        <v>85</v>
      </c>
      <c r="F47" s="73">
        <v>85</v>
      </c>
      <c r="G47" s="36">
        <v>85</v>
      </c>
      <c r="H47" s="72"/>
    </row>
    <row r="48" spans="1:8" ht="12">
      <c r="A48" s="34"/>
      <c r="B48" s="34"/>
      <c r="C48" s="74" t="s">
        <v>773</v>
      </c>
      <c r="D48" s="74"/>
      <c r="E48" s="73">
        <v>65</v>
      </c>
      <c r="F48" s="73">
        <v>65</v>
      </c>
      <c r="G48" s="36">
        <v>65</v>
      </c>
      <c r="H48" s="72"/>
    </row>
    <row r="49" spans="1:8" ht="12">
      <c r="A49" s="34"/>
      <c r="B49" s="34" t="s">
        <v>433</v>
      </c>
      <c r="C49" s="74" t="s">
        <v>434</v>
      </c>
      <c r="D49" s="79"/>
      <c r="E49" s="78"/>
      <c r="F49" s="73"/>
      <c r="G49" s="36"/>
      <c r="H49" s="72"/>
    </row>
    <row r="50" spans="1:8" ht="12">
      <c r="A50" s="34" t="s">
        <v>697</v>
      </c>
      <c r="B50" s="34"/>
      <c r="C50" s="74" t="s">
        <v>14</v>
      </c>
      <c r="D50" s="74"/>
      <c r="E50" s="73">
        <v>105</v>
      </c>
      <c r="F50" s="73">
        <v>115</v>
      </c>
      <c r="G50" s="36">
        <v>120</v>
      </c>
      <c r="H50" s="72"/>
    </row>
    <row r="51" spans="1:8" ht="12">
      <c r="A51" s="34"/>
      <c r="B51" s="34"/>
      <c r="C51" s="74" t="s">
        <v>435</v>
      </c>
      <c r="D51" s="74"/>
      <c r="E51" s="73">
        <v>110</v>
      </c>
      <c r="F51" s="73">
        <v>110</v>
      </c>
      <c r="G51" s="36">
        <v>110</v>
      </c>
      <c r="H51" s="72"/>
    </row>
    <row r="52" spans="1:8" ht="12">
      <c r="A52" s="34"/>
      <c r="B52" s="77"/>
      <c r="C52" s="74" t="s">
        <v>436</v>
      </c>
      <c r="D52" s="74"/>
      <c r="E52" s="73">
        <v>60</v>
      </c>
      <c r="F52" s="73">
        <v>80</v>
      </c>
      <c r="G52" s="36">
        <v>80</v>
      </c>
      <c r="H52" s="72"/>
    </row>
    <row r="53" spans="1:8" ht="12">
      <c r="A53" s="34"/>
      <c r="B53" s="77"/>
      <c r="C53" s="74" t="s">
        <v>437</v>
      </c>
      <c r="D53" s="74"/>
      <c r="E53" s="73">
        <v>100</v>
      </c>
      <c r="F53" s="73">
        <v>110</v>
      </c>
      <c r="G53" s="36">
        <v>110</v>
      </c>
      <c r="H53" s="72"/>
    </row>
    <row r="54" spans="1:8" ht="12">
      <c r="A54" s="34"/>
      <c r="B54" s="77"/>
      <c r="C54" s="74" t="s">
        <v>438</v>
      </c>
      <c r="D54" s="74"/>
      <c r="E54" s="73">
        <v>150</v>
      </c>
      <c r="F54" s="73">
        <v>150</v>
      </c>
      <c r="G54" s="36">
        <v>170</v>
      </c>
      <c r="H54" s="72"/>
    </row>
    <row r="55" spans="1:8" ht="12">
      <c r="A55" s="34"/>
      <c r="B55" s="77"/>
      <c r="C55" s="74" t="s">
        <v>439</v>
      </c>
      <c r="D55" s="74"/>
      <c r="E55" s="73">
        <v>110</v>
      </c>
      <c r="F55" s="73">
        <v>120</v>
      </c>
      <c r="G55" s="36">
        <v>130</v>
      </c>
      <c r="H55" s="72"/>
    </row>
    <row r="56" spans="1:8" ht="12">
      <c r="A56" s="34"/>
      <c r="B56" s="77"/>
      <c r="C56" s="74" t="s">
        <v>284</v>
      </c>
      <c r="D56" s="74"/>
      <c r="E56" s="73">
        <v>50</v>
      </c>
      <c r="F56" s="73">
        <v>50</v>
      </c>
      <c r="G56" s="36">
        <v>50</v>
      </c>
      <c r="H56" s="72"/>
    </row>
    <row r="57" spans="1:8" ht="12">
      <c r="A57" s="34"/>
      <c r="B57" s="77"/>
      <c r="C57" s="74" t="s">
        <v>440</v>
      </c>
      <c r="D57" s="74"/>
      <c r="E57" s="73">
        <v>50</v>
      </c>
      <c r="F57" s="73">
        <v>50</v>
      </c>
      <c r="G57" s="36">
        <v>50</v>
      </c>
      <c r="H57" s="72"/>
    </row>
    <row r="58" spans="1:8" ht="12">
      <c r="A58" s="34"/>
      <c r="B58" s="77"/>
      <c r="C58" s="74" t="s">
        <v>441</v>
      </c>
      <c r="D58" s="74"/>
      <c r="E58" s="73">
        <v>70</v>
      </c>
      <c r="F58" s="73">
        <v>70</v>
      </c>
      <c r="G58" s="36">
        <v>70</v>
      </c>
      <c r="H58" s="72"/>
    </row>
    <row r="59" spans="1:8" ht="12">
      <c r="A59" s="34"/>
      <c r="B59" s="77"/>
      <c r="C59" s="74" t="s">
        <v>442</v>
      </c>
      <c r="D59" s="74"/>
      <c r="E59" s="73">
        <v>120</v>
      </c>
      <c r="F59" s="73">
        <v>120</v>
      </c>
      <c r="G59" s="36">
        <v>120</v>
      </c>
      <c r="H59" s="72"/>
    </row>
    <row r="60" spans="1:8" ht="12">
      <c r="A60" s="34"/>
      <c r="B60" s="77"/>
      <c r="C60" s="74" t="s">
        <v>443</v>
      </c>
      <c r="D60" s="74"/>
      <c r="E60" s="73">
        <v>140</v>
      </c>
      <c r="F60" s="73">
        <v>140</v>
      </c>
      <c r="G60" s="36">
        <v>140</v>
      </c>
      <c r="H60" s="72"/>
    </row>
    <row r="61" spans="1:8" ht="12">
      <c r="A61" s="34" t="s">
        <v>772</v>
      </c>
      <c r="B61" s="77"/>
      <c r="C61" s="74" t="s">
        <v>444</v>
      </c>
      <c r="D61" s="74"/>
      <c r="E61" s="73">
        <v>90</v>
      </c>
      <c r="F61" s="73">
        <v>90</v>
      </c>
      <c r="G61" s="36">
        <v>90</v>
      </c>
      <c r="H61" s="72"/>
    </row>
    <row r="62" spans="1:8" ht="12">
      <c r="A62" s="34"/>
      <c r="B62" s="77"/>
      <c r="C62" s="74" t="s">
        <v>445</v>
      </c>
      <c r="D62" s="74"/>
      <c r="E62" s="73">
        <v>120</v>
      </c>
      <c r="F62" s="73">
        <v>120</v>
      </c>
      <c r="G62" s="36">
        <v>120</v>
      </c>
      <c r="H62" s="72"/>
    </row>
    <row r="63" spans="1:8" ht="12">
      <c r="A63" s="34"/>
      <c r="B63" s="77"/>
      <c r="C63" s="74" t="s">
        <v>446</v>
      </c>
      <c r="D63" s="74"/>
      <c r="E63" s="73">
        <v>150</v>
      </c>
      <c r="F63" s="73">
        <v>150</v>
      </c>
      <c r="G63" s="36">
        <v>150</v>
      </c>
      <c r="H63" s="72"/>
    </row>
    <row r="64" spans="1:8" ht="12">
      <c r="A64" s="34"/>
      <c r="B64" s="77"/>
      <c r="C64" s="74" t="s">
        <v>447</v>
      </c>
      <c r="D64" s="74"/>
      <c r="E64" s="73">
        <v>80</v>
      </c>
      <c r="F64" s="73">
        <v>80</v>
      </c>
      <c r="G64" s="36">
        <v>80</v>
      </c>
      <c r="H64" s="72"/>
    </row>
    <row r="65" spans="1:8" ht="12">
      <c r="A65" s="34"/>
      <c r="B65" s="77"/>
      <c r="C65" s="74" t="s">
        <v>448</v>
      </c>
      <c r="D65" s="74"/>
      <c r="E65" s="73">
        <v>120</v>
      </c>
      <c r="F65" s="73">
        <v>120</v>
      </c>
      <c r="G65" s="36">
        <v>120</v>
      </c>
      <c r="H65" s="72"/>
    </row>
    <row r="66" spans="1:8" ht="12">
      <c r="A66" s="34"/>
      <c r="B66" s="77"/>
      <c r="C66" s="74" t="s">
        <v>449</v>
      </c>
      <c r="D66" s="74"/>
      <c r="E66" s="73">
        <v>100</v>
      </c>
      <c r="F66" s="81">
        <v>100</v>
      </c>
      <c r="G66" s="35">
        <v>100</v>
      </c>
      <c r="H66" s="72"/>
    </row>
    <row r="67" spans="1:8" ht="12">
      <c r="A67" s="34"/>
      <c r="B67" s="77"/>
      <c r="C67" s="74" t="s">
        <v>450</v>
      </c>
      <c r="D67" s="74"/>
      <c r="E67" s="73">
        <v>160</v>
      </c>
      <c r="F67" s="81">
        <v>160</v>
      </c>
      <c r="G67" s="35">
        <v>160</v>
      </c>
      <c r="H67" s="80"/>
    </row>
    <row r="68" spans="1:8" ht="12">
      <c r="A68" s="34"/>
      <c r="B68" s="77"/>
      <c r="C68" s="74" t="s">
        <v>451</v>
      </c>
      <c r="D68" s="74"/>
      <c r="E68" s="73">
        <v>100</v>
      </c>
      <c r="F68" s="81">
        <v>100</v>
      </c>
      <c r="G68" s="35">
        <v>100</v>
      </c>
      <c r="H68" s="80"/>
    </row>
    <row r="69" spans="1:8" ht="12">
      <c r="A69" s="34" t="s">
        <v>697</v>
      </c>
      <c r="B69" s="77"/>
      <c r="C69" s="74" t="s">
        <v>452</v>
      </c>
      <c r="D69" s="74"/>
      <c r="E69" s="73"/>
      <c r="F69" s="73"/>
      <c r="G69" s="35"/>
      <c r="H69" s="80"/>
    </row>
    <row r="70" spans="1:8" ht="12">
      <c r="A70" s="34"/>
      <c r="B70" s="77"/>
      <c r="C70" s="76" t="s">
        <v>453</v>
      </c>
      <c r="D70" s="76"/>
      <c r="E70" s="75" t="s">
        <v>533</v>
      </c>
      <c r="F70" s="73">
        <v>100</v>
      </c>
      <c r="G70" s="36">
        <v>100</v>
      </c>
      <c r="H70" s="72"/>
    </row>
    <row r="71" spans="1:8" ht="12">
      <c r="A71" s="34"/>
      <c r="B71" s="77"/>
      <c r="C71" s="76" t="s">
        <v>454</v>
      </c>
      <c r="D71" s="76"/>
      <c r="E71" s="75" t="s">
        <v>533</v>
      </c>
      <c r="F71" s="73">
        <v>100</v>
      </c>
      <c r="G71" s="36">
        <v>100</v>
      </c>
      <c r="H71" s="72"/>
    </row>
    <row r="72" spans="1:8" ht="12">
      <c r="A72" s="34"/>
      <c r="B72" s="77"/>
      <c r="C72" s="74" t="s">
        <v>455</v>
      </c>
      <c r="D72" s="74"/>
      <c r="E72" s="73">
        <v>50</v>
      </c>
      <c r="F72" s="73">
        <v>50</v>
      </c>
      <c r="G72" s="36">
        <v>50</v>
      </c>
      <c r="H72" s="72"/>
    </row>
    <row r="73" spans="1:8" ht="12">
      <c r="A73" s="34"/>
      <c r="B73" s="77"/>
      <c r="C73" s="74" t="s">
        <v>456</v>
      </c>
      <c r="D73" s="74"/>
      <c r="E73" s="73">
        <v>80</v>
      </c>
      <c r="F73" s="73">
        <v>80</v>
      </c>
      <c r="G73" s="36">
        <v>80</v>
      </c>
      <c r="H73" s="72"/>
    </row>
    <row r="74" spans="1:8" ht="12">
      <c r="A74" s="34"/>
      <c r="B74" s="77"/>
      <c r="C74" s="74" t="s">
        <v>457</v>
      </c>
      <c r="D74" s="74"/>
      <c r="E74" s="73">
        <v>100</v>
      </c>
      <c r="F74" s="73">
        <v>100</v>
      </c>
      <c r="G74" s="36">
        <v>100</v>
      </c>
      <c r="H74" s="72"/>
    </row>
    <row r="75" spans="1:8" ht="12">
      <c r="A75" s="34"/>
      <c r="B75" s="34" t="s">
        <v>458</v>
      </c>
      <c r="C75" s="74" t="s">
        <v>459</v>
      </c>
      <c r="D75" s="79"/>
      <c r="E75" s="78"/>
      <c r="F75" s="73"/>
      <c r="G75" s="36"/>
      <c r="H75" s="72"/>
    </row>
    <row r="76" spans="1:8" ht="12">
      <c r="A76" s="34"/>
      <c r="B76" s="34"/>
      <c r="C76" s="74" t="s">
        <v>460</v>
      </c>
      <c r="D76" s="74"/>
      <c r="E76" s="73">
        <v>120</v>
      </c>
      <c r="F76" s="36">
        <v>130</v>
      </c>
      <c r="G76" s="36">
        <v>130</v>
      </c>
      <c r="H76" s="72"/>
    </row>
    <row r="77" spans="1:8" ht="12">
      <c r="A77" s="34"/>
      <c r="B77" s="34"/>
      <c r="C77" s="74" t="s">
        <v>461</v>
      </c>
      <c r="D77" s="74"/>
      <c r="E77" s="73">
        <v>70</v>
      </c>
      <c r="F77" s="36">
        <v>80</v>
      </c>
      <c r="G77" s="36">
        <v>80</v>
      </c>
      <c r="H77" s="72"/>
    </row>
    <row r="78" spans="1:8" ht="12">
      <c r="A78" s="34"/>
      <c r="B78" s="34"/>
      <c r="C78" s="74" t="s">
        <v>462</v>
      </c>
      <c r="D78" s="74"/>
      <c r="E78" s="73">
        <v>100</v>
      </c>
      <c r="F78" s="36">
        <v>110</v>
      </c>
      <c r="G78" s="36">
        <v>110</v>
      </c>
      <c r="H78" s="72"/>
    </row>
    <row r="79" spans="1:8" ht="12">
      <c r="A79" s="34"/>
      <c r="B79" s="34" t="s">
        <v>463</v>
      </c>
      <c r="C79" s="74" t="s">
        <v>464</v>
      </c>
      <c r="D79" s="79"/>
      <c r="E79" s="78"/>
      <c r="F79" s="36"/>
      <c r="G79" s="36"/>
      <c r="H79" s="72"/>
    </row>
    <row r="80" spans="1:8" ht="12">
      <c r="A80" s="34"/>
      <c r="B80" s="34"/>
      <c r="C80" s="76" t="s">
        <v>465</v>
      </c>
      <c r="D80" s="76"/>
      <c r="E80" s="75" t="s">
        <v>534</v>
      </c>
      <c r="F80" s="36">
        <v>50</v>
      </c>
      <c r="G80" s="36">
        <v>50</v>
      </c>
      <c r="H80" s="72"/>
    </row>
    <row r="81" spans="1:8" ht="12">
      <c r="A81" s="34" t="s">
        <v>771</v>
      </c>
      <c r="B81" s="77"/>
      <c r="C81" s="76" t="s">
        <v>466</v>
      </c>
      <c r="D81" s="76"/>
      <c r="E81" s="75" t="s">
        <v>534</v>
      </c>
      <c r="F81" s="36">
        <v>50</v>
      </c>
      <c r="G81" s="36">
        <v>50</v>
      </c>
      <c r="H81" s="72"/>
    </row>
    <row r="82" spans="1:8" ht="12">
      <c r="A82" s="34" t="s">
        <v>770</v>
      </c>
      <c r="B82" s="77"/>
      <c r="C82" s="76" t="s">
        <v>467</v>
      </c>
      <c r="D82" s="76"/>
      <c r="E82" s="75" t="s">
        <v>535</v>
      </c>
      <c r="F82" s="36">
        <v>80</v>
      </c>
      <c r="G82" s="36">
        <v>80</v>
      </c>
      <c r="H82" s="72"/>
    </row>
    <row r="83" spans="1:8" ht="12">
      <c r="A83" s="34" t="s">
        <v>769</v>
      </c>
      <c r="B83" s="77"/>
      <c r="C83" s="76" t="s">
        <v>468</v>
      </c>
      <c r="D83" s="76"/>
      <c r="E83" s="75" t="s">
        <v>534</v>
      </c>
      <c r="F83" s="36">
        <v>50</v>
      </c>
      <c r="G83" s="36">
        <v>50</v>
      </c>
      <c r="H83" s="72"/>
    </row>
    <row r="84" spans="1:8" ht="12">
      <c r="A84" s="34"/>
      <c r="B84" s="77"/>
      <c r="C84" s="76" t="s">
        <v>469</v>
      </c>
      <c r="D84" s="76"/>
      <c r="E84" s="75" t="s">
        <v>534</v>
      </c>
      <c r="F84" s="36">
        <v>50</v>
      </c>
      <c r="G84" s="36">
        <v>50</v>
      </c>
      <c r="H84" s="72"/>
    </row>
    <row r="85" spans="1:8" ht="12">
      <c r="A85" s="34"/>
      <c r="B85" s="77"/>
      <c r="C85" s="76" t="s">
        <v>470</v>
      </c>
      <c r="D85" s="76"/>
      <c r="E85" s="75" t="s">
        <v>534</v>
      </c>
      <c r="F85" s="36">
        <v>50</v>
      </c>
      <c r="G85" s="36">
        <v>50</v>
      </c>
      <c r="H85" s="72"/>
    </row>
    <row r="86" spans="1:8" ht="12">
      <c r="A86" s="34"/>
      <c r="B86" s="77"/>
      <c r="C86" s="76" t="s">
        <v>471</v>
      </c>
      <c r="D86" s="76"/>
      <c r="E86" s="75" t="s">
        <v>534</v>
      </c>
      <c r="F86" s="36">
        <v>50</v>
      </c>
      <c r="G86" s="36">
        <v>50</v>
      </c>
      <c r="H86" s="72"/>
    </row>
    <row r="87" spans="1:8" ht="12">
      <c r="A87" s="34"/>
      <c r="B87" s="77"/>
      <c r="C87" s="76" t="s">
        <v>472</v>
      </c>
      <c r="D87" s="76"/>
      <c r="E87" s="75" t="s">
        <v>534</v>
      </c>
      <c r="F87" s="36">
        <v>50</v>
      </c>
      <c r="G87" s="36">
        <v>50</v>
      </c>
      <c r="H87" s="72"/>
    </row>
    <row r="88" spans="1:8" ht="12">
      <c r="A88" s="34"/>
      <c r="B88" s="77"/>
      <c r="C88" s="76" t="s">
        <v>473</v>
      </c>
      <c r="D88" s="76"/>
      <c r="E88" s="75" t="s">
        <v>535</v>
      </c>
      <c r="F88" s="36">
        <v>80</v>
      </c>
      <c r="G88" s="36">
        <v>80</v>
      </c>
      <c r="H88" s="72"/>
    </row>
    <row r="89" spans="1:8" ht="12">
      <c r="A89" s="34" t="s">
        <v>768</v>
      </c>
      <c r="B89" s="77"/>
      <c r="C89" s="76" t="s">
        <v>474</v>
      </c>
      <c r="D89" s="76"/>
      <c r="E89" s="75" t="s">
        <v>533</v>
      </c>
      <c r="F89" s="36">
        <v>110</v>
      </c>
      <c r="G89" s="36">
        <v>110</v>
      </c>
      <c r="H89" s="72"/>
    </row>
    <row r="90" spans="1:8" ht="12">
      <c r="A90" s="34"/>
      <c r="B90" s="77"/>
      <c r="C90" s="76" t="s">
        <v>475</v>
      </c>
      <c r="D90" s="76"/>
      <c r="E90" s="75" t="s">
        <v>536</v>
      </c>
      <c r="F90" s="36">
        <v>80</v>
      </c>
      <c r="G90" s="36">
        <v>80</v>
      </c>
      <c r="H90" s="72"/>
    </row>
    <row r="91" spans="1:8" ht="12">
      <c r="A91" s="34"/>
      <c r="B91" s="77"/>
      <c r="C91" s="76" t="s">
        <v>476</v>
      </c>
      <c r="D91" s="76"/>
      <c r="E91" s="75" t="s">
        <v>537</v>
      </c>
      <c r="F91" s="36">
        <v>60</v>
      </c>
      <c r="G91" s="36">
        <v>60</v>
      </c>
      <c r="H91" s="72"/>
    </row>
    <row r="92" spans="1:8" ht="12">
      <c r="A92" s="34"/>
      <c r="B92" s="77"/>
      <c r="C92" s="76" t="s">
        <v>477</v>
      </c>
      <c r="D92" s="76"/>
      <c r="E92" s="75" t="s">
        <v>533</v>
      </c>
      <c r="F92" s="36">
        <v>110</v>
      </c>
      <c r="G92" s="36">
        <v>110</v>
      </c>
      <c r="H92" s="72"/>
    </row>
    <row r="93" spans="1:8" ht="12">
      <c r="A93" s="34"/>
      <c r="B93" s="77"/>
      <c r="C93" s="76" t="s">
        <v>478</v>
      </c>
      <c r="D93" s="76"/>
      <c r="E93" s="75" t="s">
        <v>534</v>
      </c>
      <c r="F93" s="36">
        <v>50</v>
      </c>
      <c r="G93" s="36">
        <v>50</v>
      </c>
      <c r="H93" s="72"/>
    </row>
    <row r="94" spans="1:8" ht="12">
      <c r="A94" s="34"/>
      <c r="B94" s="77"/>
      <c r="C94" s="76" t="s">
        <v>479</v>
      </c>
      <c r="D94" s="76"/>
      <c r="E94" s="75" t="s">
        <v>538</v>
      </c>
      <c r="F94" s="36">
        <v>50</v>
      </c>
      <c r="G94" s="36">
        <v>50</v>
      </c>
      <c r="H94" s="72"/>
    </row>
    <row r="95" spans="1:8" ht="12">
      <c r="A95" s="34"/>
      <c r="B95" s="77"/>
      <c r="C95" s="76" t="s">
        <v>480</v>
      </c>
      <c r="D95" s="76"/>
      <c r="E95" s="75" t="s">
        <v>534</v>
      </c>
      <c r="F95" s="36">
        <v>50</v>
      </c>
      <c r="G95" s="36">
        <v>50</v>
      </c>
      <c r="H95" s="72"/>
    </row>
    <row r="96" spans="1:8" ht="12">
      <c r="A96" s="34"/>
      <c r="B96" s="77"/>
      <c r="C96" s="76" t="s">
        <v>481</v>
      </c>
      <c r="D96" s="76"/>
      <c r="E96" s="75" t="s">
        <v>539</v>
      </c>
      <c r="F96" s="36">
        <v>40</v>
      </c>
      <c r="G96" s="36">
        <v>40</v>
      </c>
      <c r="H96" s="72"/>
    </row>
    <row r="97" spans="1:8" ht="12">
      <c r="A97" s="34"/>
      <c r="B97" s="77"/>
      <c r="C97" s="76" t="s">
        <v>482</v>
      </c>
      <c r="D97" s="76"/>
      <c r="E97" s="75" t="s">
        <v>539</v>
      </c>
      <c r="F97" s="36">
        <v>40</v>
      </c>
      <c r="G97" s="36">
        <v>40</v>
      </c>
      <c r="H97" s="72"/>
    </row>
    <row r="98" spans="1:8" ht="12">
      <c r="A98" s="34" t="s">
        <v>767</v>
      </c>
      <c r="B98" s="34" t="s">
        <v>483</v>
      </c>
      <c r="C98" s="76" t="s">
        <v>484</v>
      </c>
      <c r="D98" s="76"/>
      <c r="E98" s="75" t="s">
        <v>540</v>
      </c>
      <c r="F98" s="36">
        <v>180</v>
      </c>
      <c r="G98" s="36">
        <v>180</v>
      </c>
      <c r="H98" s="72"/>
    </row>
    <row r="99" spans="1:8" ht="12">
      <c r="A99" s="34"/>
      <c r="B99" s="34" t="s">
        <v>485</v>
      </c>
      <c r="C99" s="74" t="s">
        <v>486</v>
      </c>
      <c r="D99" s="74"/>
      <c r="E99" s="73">
        <v>50</v>
      </c>
      <c r="F99" s="36">
        <v>75</v>
      </c>
      <c r="G99" s="36">
        <v>75</v>
      </c>
      <c r="H99" s="72"/>
    </row>
    <row r="100" spans="1:8" ht="12">
      <c r="A100" s="34"/>
      <c r="B100" s="70">
        <v>19</v>
      </c>
      <c r="C100" s="70" t="s">
        <v>487</v>
      </c>
      <c r="D100" s="70"/>
      <c r="E100" s="73">
        <v>10</v>
      </c>
      <c r="F100" s="36">
        <v>10</v>
      </c>
      <c r="G100" s="36">
        <v>10</v>
      </c>
      <c r="H100" s="72"/>
    </row>
    <row r="101" spans="1:8" ht="12">
      <c r="A101" s="34"/>
      <c r="B101" s="70">
        <v>20</v>
      </c>
      <c r="C101" s="70" t="s">
        <v>488</v>
      </c>
      <c r="D101" s="70"/>
      <c r="E101" s="73">
        <v>10</v>
      </c>
      <c r="F101" s="36">
        <v>50</v>
      </c>
      <c r="G101" s="36">
        <v>50</v>
      </c>
      <c r="H101" s="72"/>
    </row>
    <row r="102" spans="1:8" ht="12">
      <c r="A102" s="34"/>
      <c r="B102" s="70">
        <v>21</v>
      </c>
      <c r="C102" s="70" t="s">
        <v>489</v>
      </c>
      <c r="D102" s="70"/>
      <c r="E102" s="73">
        <v>15</v>
      </c>
      <c r="F102" s="36">
        <v>20</v>
      </c>
      <c r="G102" s="36">
        <v>20</v>
      </c>
      <c r="H102" s="72"/>
    </row>
    <row r="103" spans="1:8" ht="12">
      <c r="A103" s="34" t="s">
        <v>766</v>
      </c>
      <c r="B103" s="70">
        <v>22</v>
      </c>
      <c r="C103" s="70" t="s">
        <v>490</v>
      </c>
      <c r="D103" s="70"/>
      <c r="E103" s="73">
        <v>70</v>
      </c>
      <c r="F103" s="36">
        <v>100</v>
      </c>
      <c r="G103" s="36">
        <v>100</v>
      </c>
      <c r="H103" s="72"/>
    </row>
    <row r="104" spans="1:8" ht="12">
      <c r="A104" s="34"/>
      <c r="B104" s="70">
        <v>23</v>
      </c>
      <c r="C104" s="70" t="s">
        <v>491</v>
      </c>
      <c r="D104" s="70"/>
      <c r="E104" s="73">
        <v>150</v>
      </c>
      <c r="F104" s="36">
        <v>150</v>
      </c>
      <c r="G104" s="36">
        <v>150</v>
      </c>
      <c r="H104" s="72"/>
    </row>
    <row r="105" spans="1:8" ht="12">
      <c r="A105" s="34" t="s">
        <v>635</v>
      </c>
      <c r="B105" s="70">
        <v>24</v>
      </c>
      <c r="C105" s="70" t="s">
        <v>523</v>
      </c>
      <c r="D105" s="70"/>
      <c r="E105" s="73"/>
      <c r="F105" s="36">
        <v>250</v>
      </c>
      <c r="G105" s="36">
        <v>250</v>
      </c>
      <c r="H105" s="72"/>
    </row>
    <row r="106" spans="1:8" ht="12">
      <c r="A106" s="34"/>
      <c r="B106" s="70">
        <v>25</v>
      </c>
      <c r="C106" s="70" t="s">
        <v>541</v>
      </c>
      <c r="D106" s="70"/>
      <c r="E106" s="73">
        <v>30</v>
      </c>
      <c r="F106" s="36">
        <v>50</v>
      </c>
      <c r="G106" s="36">
        <v>50</v>
      </c>
      <c r="H106" s="72"/>
    </row>
    <row r="107" spans="1:8" ht="12">
      <c r="A107" s="34"/>
      <c r="B107" s="70">
        <v>26</v>
      </c>
      <c r="C107" s="70" t="s">
        <v>492</v>
      </c>
      <c r="D107" s="70"/>
      <c r="E107" s="73">
        <v>30</v>
      </c>
      <c r="F107" s="36">
        <v>30</v>
      </c>
      <c r="G107" s="36">
        <v>30</v>
      </c>
      <c r="H107" s="72"/>
    </row>
    <row r="108" spans="1:8" ht="12">
      <c r="A108" s="34" t="s">
        <v>765</v>
      </c>
      <c r="B108" s="70">
        <v>27</v>
      </c>
      <c r="C108" s="70" t="s">
        <v>493</v>
      </c>
      <c r="D108" s="70"/>
      <c r="E108" s="73">
        <v>20</v>
      </c>
      <c r="F108" s="36">
        <v>20</v>
      </c>
      <c r="G108" s="36">
        <v>20</v>
      </c>
      <c r="H108" s="72"/>
    </row>
    <row r="109" spans="1:8" ht="12">
      <c r="A109" s="34" t="s">
        <v>765</v>
      </c>
      <c r="B109" s="70">
        <v>28</v>
      </c>
      <c r="C109" s="70" t="s">
        <v>494</v>
      </c>
      <c r="D109" s="70"/>
      <c r="E109" s="73">
        <v>20</v>
      </c>
      <c r="F109" s="36">
        <v>20</v>
      </c>
      <c r="G109" s="36">
        <v>20</v>
      </c>
      <c r="H109" s="72"/>
    </row>
    <row r="110" spans="1:8" ht="12">
      <c r="A110" s="34"/>
      <c r="B110" s="70">
        <v>29</v>
      </c>
      <c r="C110" s="70" t="s">
        <v>495</v>
      </c>
      <c r="D110" s="70"/>
      <c r="E110" s="73">
        <v>50</v>
      </c>
      <c r="F110" s="36">
        <v>75</v>
      </c>
      <c r="G110" s="36">
        <v>75</v>
      </c>
      <c r="H110" s="72"/>
    </row>
    <row r="111" spans="1:8" ht="12">
      <c r="A111" s="34"/>
      <c r="B111" s="70">
        <v>30</v>
      </c>
      <c r="C111" s="70" t="s">
        <v>496</v>
      </c>
      <c r="D111" s="70"/>
      <c r="E111" s="73">
        <v>100</v>
      </c>
      <c r="F111" s="36">
        <v>130</v>
      </c>
      <c r="G111" s="36">
        <v>130</v>
      </c>
      <c r="H111" s="72"/>
    </row>
    <row r="112" spans="1:8" ht="12">
      <c r="A112" s="34"/>
      <c r="B112" s="70">
        <v>31</v>
      </c>
      <c r="C112" s="70" t="s">
        <v>497</v>
      </c>
      <c r="D112" s="70"/>
      <c r="E112" s="73">
        <v>250</v>
      </c>
      <c r="F112" s="36">
        <v>300</v>
      </c>
      <c r="G112" s="36">
        <v>300</v>
      </c>
      <c r="H112" s="72"/>
    </row>
    <row r="113" spans="1:8" ht="12">
      <c r="A113" s="34"/>
      <c r="B113" s="70">
        <v>32</v>
      </c>
      <c r="C113" s="70" t="s">
        <v>522</v>
      </c>
      <c r="D113" s="70"/>
      <c r="E113" s="73">
        <v>150</v>
      </c>
      <c r="F113" s="36">
        <v>150</v>
      </c>
      <c r="G113" s="36">
        <v>150</v>
      </c>
      <c r="H113" s="72"/>
    </row>
    <row r="114" spans="1:8" ht="12">
      <c r="A114" s="34"/>
      <c r="B114" s="70">
        <v>33</v>
      </c>
      <c r="C114" s="70" t="s">
        <v>524</v>
      </c>
      <c r="D114" s="70"/>
      <c r="E114" s="73" t="s">
        <v>530</v>
      </c>
      <c r="F114" s="36">
        <v>150</v>
      </c>
      <c r="G114" s="36">
        <v>150</v>
      </c>
      <c r="H114" s="72"/>
    </row>
    <row r="115" spans="1:8" ht="12">
      <c r="A115" s="34"/>
      <c r="B115" s="70">
        <v>34</v>
      </c>
      <c r="C115" s="52" t="s">
        <v>526</v>
      </c>
      <c r="D115" s="70"/>
      <c r="E115" s="73">
        <v>300</v>
      </c>
      <c r="F115" s="36">
        <v>350</v>
      </c>
      <c r="G115" s="36">
        <v>350</v>
      </c>
      <c r="H115" s="72"/>
    </row>
    <row r="116" spans="1:7" ht="24">
      <c r="A116" s="34" t="s">
        <v>635</v>
      </c>
      <c r="B116" s="71">
        <v>35</v>
      </c>
      <c r="C116" s="52" t="s">
        <v>525</v>
      </c>
      <c r="D116" s="70"/>
      <c r="E116" s="36" t="s">
        <v>530</v>
      </c>
      <c r="F116" s="35">
        <v>1500</v>
      </c>
      <c r="G116" s="35">
        <v>1700</v>
      </c>
    </row>
    <row r="117" spans="1:7" ht="24">
      <c r="A117" s="34" t="s">
        <v>635</v>
      </c>
      <c r="B117" s="70">
        <v>36</v>
      </c>
      <c r="C117" s="52" t="s">
        <v>623</v>
      </c>
      <c r="D117" s="70"/>
      <c r="E117" s="36"/>
      <c r="F117" s="35"/>
      <c r="G117" s="35">
        <v>1400</v>
      </c>
    </row>
    <row r="118" spans="1:7" ht="12">
      <c r="A118" s="34" t="s">
        <v>635</v>
      </c>
      <c r="B118" s="70">
        <v>37</v>
      </c>
      <c r="C118" s="52" t="s">
        <v>624</v>
      </c>
      <c r="D118" s="70"/>
      <c r="E118" s="36"/>
      <c r="F118" s="35"/>
      <c r="G118" s="35">
        <v>800</v>
      </c>
    </row>
    <row r="119" spans="1:7" ht="24">
      <c r="A119" s="34" t="s">
        <v>635</v>
      </c>
      <c r="B119" s="70">
        <v>38</v>
      </c>
      <c r="C119" s="52" t="s">
        <v>625</v>
      </c>
      <c r="D119" s="70"/>
      <c r="E119" s="36"/>
      <c r="F119" s="35"/>
      <c r="G119" s="35">
        <v>2300</v>
      </c>
    </row>
    <row r="120" spans="1:7" ht="24">
      <c r="A120" s="34" t="s">
        <v>635</v>
      </c>
      <c r="B120" s="71">
        <v>39</v>
      </c>
      <c r="C120" s="52" t="s">
        <v>626</v>
      </c>
      <c r="D120" s="70"/>
      <c r="E120" s="36"/>
      <c r="F120" s="35"/>
      <c r="G120" s="35">
        <v>2500</v>
      </c>
    </row>
    <row r="121" spans="2:7" ht="12">
      <c r="B121" s="69"/>
      <c r="C121" s="68"/>
      <c r="D121" s="67"/>
      <c r="E121" s="64"/>
      <c r="F121" s="63"/>
      <c r="G121" s="63"/>
    </row>
    <row r="122" spans="2:6" ht="12" hidden="1">
      <c r="B122" s="66"/>
      <c r="C122" s="65"/>
      <c r="D122" s="64"/>
      <c r="E122" s="64"/>
      <c r="F122" s="63"/>
    </row>
    <row r="123" spans="2:6" ht="12">
      <c r="B123" s="62"/>
      <c r="C123" s="31" t="s">
        <v>616</v>
      </c>
      <c r="D123" s="62"/>
      <c r="E123" s="61"/>
      <c r="F123" s="63"/>
    </row>
    <row r="124" spans="2:6" ht="12">
      <c r="B124" s="62"/>
      <c r="C124" s="31"/>
      <c r="D124" s="62"/>
      <c r="E124" s="61"/>
      <c r="F124" s="63"/>
    </row>
    <row r="125" spans="2:6" ht="12">
      <c r="B125" s="62"/>
      <c r="C125" s="27"/>
      <c r="D125" s="62"/>
      <c r="E125" s="61"/>
      <c r="F125" s="63"/>
    </row>
    <row r="126" spans="2:6" ht="12">
      <c r="B126" s="62"/>
      <c r="C126" s="31"/>
      <c r="D126" s="62"/>
      <c r="E126" s="61"/>
      <c r="F126" s="63"/>
    </row>
    <row r="127" spans="2:6" ht="12">
      <c r="B127" s="62"/>
      <c r="C127" s="31"/>
      <c r="D127" s="62"/>
      <c r="E127" s="61"/>
      <c r="F127" s="63"/>
    </row>
    <row r="128" spans="2:6" ht="12">
      <c r="B128" s="62"/>
      <c r="C128" s="31"/>
      <c r="D128" s="62"/>
      <c r="E128" s="61"/>
      <c r="F128" s="63"/>
    </row>
    <row r="129" spans="2:5" ht="12">
      <c r="B129" s="62"/>
      <c r="C129" s="497"/>
      <c r="D129" s="62"/>
      <c r="E129" s="61"/>
    </row>
    <row r="130" spans="2:5" ht="12">
      <c r="B130" s="62"/>
      <c r="C130" s="497"/>
      <c r="D130" s="62"/>
      <c r="E130" s="61"/>
    </row>
  </sheetData>
  <sheetProtection/>
  <mergeCells count="9">
    <mergeCell ref="A9:A10"/>
    <mergeCell ref="B9:C10"/>
    <mergeCell ref="C129:C130"/>
    <mergeCell ref="B1:G1"/>
    <mergeCell ref="B2:G2"/>
    <mergeCell ref="B3:G3"/>
    <mergeCell ref="B4:G4"/>
    <mergeCell ref="B5:G5"/>
    <mergeCell ref="B7:G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16"/>
  <sheetViews>
    <sheetView zoomScalePageLayoutView="0" workbookViewId="0" topLeftCell="A10">
      <selection activeCell="B16" sqref="B16"/>
    </sheetView>
  </sheetViews>
  <sheetFormatPr defaultColWidth="9.00390625" defaultRowHeight="12.75"/>
  <cols>
    <col min="1" max="1" width="14.625" style="126" customWidth="1"/>
    <col min="2" max="2" width="68.875" style="116" customWidth="1"/>
    <col min="3" max="3" width="20.125" style="111" customWidth="1"/>
    <col min="4" max="4" width="13.625" style="126" customWidth="1"/>
    <col min="5" max="16384" width="9.125" style="111" customWidth="1"/>
  </cols>
  <sheetData>
    <row r="1" ht="15">
      <c r="D1" s="140"/>
    </row>
    <row r="2" ht="15" customHeight="1">
      <c r="C2" s="117" t="s">
        <v>851</v>
      </c>
    </row>
    <row r="3" spans="1:4" ht="15" customHeight="1">
      <c r="A3" s="131"/>
      <c r="B3" s="135"/>
      <c r="C3" s="507" t="s">
        <v>847</v>
      </c>
      <c r="D3" s="507"/>
    </row>
    <row r="4" spans="1:4" ht="15" customHeight="1">
      <c r="A4" s="131" t="s">
        <v>850</v>
      </c>
      <c r="B4" s="135"/>
      <c r="C4" s="508" t="s">
        <v>846</v>
      </c>
      <c r="D4" s="508"/>
    </row>
    <row r="5" spans="1:4" ht="15" customHeight="1">
      <c r="A5" s="131"/>
      <c r="B5" s="135"/>
      <c r="C5" s="135"/>
      <c r="D5" s="127"/>
    </row>
    <row r="6" spans="2:4" ht="15" customHeight="1">
      <c r="B6" s="135"/>
      <c r="C6" s="508" t="s">
        <v>849</v>
      </c>
      <c r="D6" s="508"/>
    </row>
    <row r="7" spans="2:4" ht="14.25" customHeight="1">
      <c r="B7" s="135"/>
      <c r="C7" s="509" t="s">
        <v>1029</v>
      </c>
      <c r="D7" s="509"/>
    </row>
    <row r="8" spans="1:3" ht="15" customHeight="1">
      <c r="A8" s="131"/>
      <c r="B8" s="136"/>
      <c r="C8" s="136"/>
    </row>
    <row r="9" spans="1:4" ht="17.25" customHeight="1">
      <c r="A9" s="510" t="s">
        <v>1034</v>
      </c>
      <c r="B9" s="510"/>
      <c r="C9" s="510"/>
      <c r="D9" s="510"/>
    </row>
    <row r="10" spans="1:4" ht="15" customHeight="1">
      <c r="A10" s="510" t="s">
        <v>924</v>
      </c>
      <c r="B10" s="510"/>
      <c r="C10" s="510"/>
      <c r="D10" s="510"/>
    </row>
    <row r="11" spans="1:4" ht="15" customHeight="1">
      <c r="A11" s="501" t="s">
        <v>922</v>
      </c>
      <c r="B11" s="501"/>
      <c r="C11" s="501"/>
      <c r="D11" s="501"/>
    </row>
    <row r="12" spans="1:4" ht="15" customHeight="1">
      <c r="A12" s="131"/>
      <c r="B12" s="137" t="s">
        <v>941</v>
      </c>
      <c r="C12" s="137"/>
      <c r="D12" s="137"/>
    </row>
    <row r="13" spans="1:4" ht="32.25" customHeight="1">
      <c r="A13" s="502" t="s">
        <v>915</v>
      </c>
      <c r="B13" s="503"/>
      <c r="C13" s="139" t="s">
        <v>826</v>
      </c>
      <c r="D13" s="138" t="s">
        <v>808</v>
      </c>
    </row>
    <row r="14" spans="1:4" ht="32.25" customHeight="1">
      <c r="A14" s="498" t="s">
        <v>1030</v>
      </c>
      <c r="B14" s="499"/>
      <c r="C14" s="499"/>
      <c r="D14" s="500"/>
    </row>
    <row r="15" spans="1:4" ht="18.75" customHeight="1">
      <c r="A15" s="504" t="s">
        <v>1031</v>
      </c>
      <c r="B15" s="505"/>
      <c r="C15" s="505"/>
      <c r="D15" s="506"/>
    </row>
    <row r="16" spans="1:4" ht="39.75" customHeight="1">
      <c r="A16" s="141" t="s">
        <v>1033</v>
      </c>
      <c r="B16" s="113" t="s">
        <v>1032</v>
      </c>
      <c r="C16" s="115" t="s">
        <v>831</v>
      </c>
      <c r="D16" s="125">
        <f>70+230</f>
        <v>300</v>
      </c>
    </row>
  </sheetData>
  <sheetProtection/>
  <mergeCells count="10">
    <mergeCell ref="A14:D14"/>
    <mergeCell ref="A11:D11"/>
    <mergeCell ref="A13:B13"/>
    <mergeCell ref="A15:D15"/>
    <mergeCell ref="C3:D3"/>
    <mergeCell ref="C4:D4"/>
    <mergeCell ref="C6:D6"/>
    <mergeCell ref="C7:D7"/>
    <mergeCell ref="A9:D9"/>
    <mergeCell ref="A10:D10"/>
  </mergeCells>
  <printOptions/>
  <pageMargins left="0.7086614173228347" right="0.7086614173228347" top="0.7480314960629921" bottom="0.7480314960629921" header="0.31496062992125984" footer="0.31496062992125984"/>
  <pageSetup orientation="portrait" paperSize="9" scale="75"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D210"/>
  <sheetViews>
    <sheetView zoomScalePageLayoutView="0" workbookViewId="0" topLeftCell="A35">
      <selection activeCell="B46" sqref="B46"/>
    </sheetView>
  </sheetViews>
  <sheetFormatPr defaultColWidth="9.00390625" defaultRowHeight="12.75"/>
  <cols>
    <col min="1" max="1" width="14.625" style="126" customWidth="1"/>
    <col min="2" max="2" width="70.625" style="231" customWidth="1"/>
    <col min="3" max="3" width="22.25390625" style="172" customWidth="1"/>
    <col min="4" max="4" width="12.625" style="126" customWidth="1"/>
    <col min="5" max="16384" width="9.125" style="172" customWidth="1"/>
  </cols>
  <sheetData>
    <row r="1" ht="15" customHeight="1">
      <c r="C1" s="232" t="s">
        <v>851</v>
      </c>
    </row>
    <row r="2" spans="1:4" ht="15" customHeight="1">
      <c r="A2" s="131"/>
      <c r="B2" s="127"/>
      <c r="C2" s="518" t="s">
        <v>847</v>
      </c>
      <c r="D2" s="518"/>
    </row>
    <row r="3" spans="1:4" ht="15" customHeight="1">
      <c r="A3" s="131" t="s">
        <v>850</v>
      </c>
      <c r="B3" s="127"/>
      <c r="C3" s="519" t="s">
        <v>846</v>
      </c>
      <c r="D3" s="519"/>
    </row>
    <row r="4" spans="1:4" ht="15" customHeight="1">
      <c r="A4" s="131"/>
      <c r="B4" s="127"/>
      <c r="C4" s="127"/>
      <c r="D4" s="127"/>
    </row>
    <row r="5" spans="2:4" ht="15" customHeight="1">
      <c r="B5" s="127"/>
      <c r="C5" s="519" t="s">
        <v>1299</v>
      </c>
      <c r="D5" s="519"/>
    </row>
    <row r="6" spans="2:4" ht="14.25" customHeight="1">
      <c r="B6" s="127"/>
      <c r="C6" s="519" t="s">
        <v>1300</v>
      </c>
      <c r="D6" s="519"/>
    </row>
    <row r="7" spans="2:4" ht="14.25" customHeight="1">
      <c r="B7" s="253"/>
      <c r="C7" s="254"/>
      <c r="D7" s="254"/>
    </row>
    <row r="8" spans="1:3" ht="15" customHeight="1">
      <c r="A8" s="131"/>
      <c r="B8" s="233"/>
      <c r="C8" s="233"/>
    </row>
    <row r="9" spans="1:4" ht="17.25" customHeight="1">
      <c r="A9" s="520" t="s">
        <v>338</v>
      </c>
      <c r="B9" s="520"/>
      <c r="C9" s="520"/>
      <c r="D9" s="520"/>
    </row>
    <row r="10" spans="1:4" ht="15" customHeight="1">
      <c r="A10" s="520" t="s">
        <v>924</v>
      </c>
      <c r="B10" s="520"/>
      <c r="C10" s="520"/>
      <c r="D10" s="520"/>
    </row>
    <row r="11" spans="1:4" ht="15" customHeight="1">
      <c r="A11" s="511" t="s">
        <v>1303</v>
      </c>
      <c r="B11" s="511"/>
      <c r="C11" s="511"/>
      <c r="D11" s="511"/>
    </row>
    <row r="12" spans="1:4" ht="15" customHeight="1">
      <c r="A12" s="252"/>
      <c r="B12" s="252"/>
      <c r="C12" s="252"/>
      <c r="D12" s="252"/>
    </row>
    <row r="13" spans="1:4" ht="15" customHeight="1">
      <c r="A13" s="131"/>
      <c r="B13" s="131"/>
      <c r="C13" s="131"/>
      <c r="D13" s="131"/>
    </row>
    <row r="14" spans="1:4" ht="36.75" customHeight="1">
      <c r="A14" s="234" t="s">
        <v>93</v>
      </c>
      <c r="B14" s="234" t="s">
        <v>915</v>
      </c>
      <c r="C14" s="234" t="s">
        <v>1132</v>
      </c>
      <c r="D14" s="234" t="s">
        <v>1133</v>
      </c>
    </row>
    <row r="15" spans="1:4" ht="18.75" customHeight="1">
      <c r="A15" s="515" t="s">
        <v>1014</v>
      </c>
      <c r="B15" s="516"/>
      <c r="C15" s="516"/>
      <c r="D15" s="517"/>
    </row>
    <row r="16" spans="1:4" ht="34.5" customHeight="1">
      <c r="A16" s="132" t="s">
        <v>942</v>
      </c>
      <c r="B16" s="120" t="s">
        <v>619</v>
      </c>
      <c r="C16" s="121" t="s">
        <v>829</v>
      </c>
      <c r="D16" s="217">
        <v>700</v>
      </c>
    </row>
    <row r="17" spans="1:4" ht="30" customHeight="1" hidden="1">
      <c r="A17" s="132" t="str">
        <f>A16</f>
        <v>В01.0001.001</v>
      </c>
      <c r="B17" s="212" t="s">
        <v>1060</v>
      </c>
      <c r="C17" s="121" t="s">
        <v>829</v>
      </c>
      <c r="D17" s="217">
        <v>800</v>
      </c>
    </row>
    <row r="18" spans="1:4" ht="21" customHeight="1">
      <c r="A18" s="132" t="s">
        <v>942</v>
      </c>
      <c r="B18" s="212" t="s">
        <v>1195</v>
      </c>
      <c r="C18" s="121" t="s">
        <v>829</v>
      </c>
      <c r="D18" s="164">
        <v>600</v>
      </c>
    </row>
    <row r="19" spans="1:4" ht="45.75" customHeight="1">
      <c r="A19" s="132" t="str">
        <f>A17</f>
        <v>В01.0001.001</v>
      </c>
      <c r="B19" s="212" t="s">
        <v>1194</v>
      </c>
      <c r="C19" s="235" t="s">
        <v>1012</v>
      </c>
      <c r="D19" s="164">
        <v>1700</v>
      </c>
    </row>
    <row r="20" spans="1:4" ht="30" customHeight="1">
      <c r="A20" s="132" t="str">
        <f>A17</f>
        <v>В01.0001.001</v>
      </c>
      <c r="B20" s="212" t="s">
        <v>1011</v>
      </c>
      <c r="C20" s="121" t="s">
        <v>829</v>
      </c>
      <c r="D20" s="164">
        <v>900</v>
      </c>
    </row>
    <row r="21" spans="1:4" ht="18" customHeight="1">
      <c r="A21" s="132" t="s">
        <v>1292</v>
      </c>
      <c r="B21" s="212" t="s">
        <v>1296</v>
      </c>
      <c r="C21" s="121" t="s">
        <v>829</v>
      </c>
      <c r="D21" s="164">
        <v>1000</v>
      </c>
    </row>
    <row r="22" spans="1:4" ht="30" customHeight="1">
      <c r="A22" s="132" t="s">
        <v>1130</v>
      </c>
      <c r="B22" s="236" t="s">
        <v>1080</v>
      </c>
      <c r="C22" s="121" t="s">
        <v>829</v>
      </c>
      <c r="D22" s="164">
        <v>700</v>
      </c>
    </row>
    <row r="23" spans="1:4" ht="17.25" customHeight="1">
      <c r="A23" s="132" t="s">
        <v>1131</v>
      </c>
      <c r="B23" s="212" t="s">
        <v>1129</v>
      </c>
      <c r="C23" s="121" t="s">
        <v>829</v>
      </c>
      <c r="D23" s="164">
        <v>700</v>
      </c>
    </row>
    <row r="24" spans="1:4" ht="18" customHeight="1">
      <c r="A24" s="132"/>
      <c r="B24" s="212" t="s">
        <v>1079</v>
      </c>
      <c r="C24" s="121" t="s">
        <v>829</v>
      </c>
      <c r="D24" s="164">
        <v>1000</v>
      </c>
    </row>
    <row r="25" spans="1:4" ht="18.75" customHeight="1">
      <c r="A25" s="132"/>
      <c r="B25" s="212" t="s">
        <v>1193</v>
      </c>
      <c r="C25" s="121" t="s">
        <v>831</v>
      </c>
      <c r="D25" s="164">
        <v>100</v>
      </c>
    </row>
    <row r="26" spans="1:4" ht="15" customHeight="1">
      <c r="A26" s="512" t="s">
        <v>349</v>
      </c>
      <c r="B26" s="513"/>
      <c r="C26" s="513"/>
      <c r="D26" s="514"/>
    </row>
    <row r="27" spans="1:4" ht="30.75" customHeight="1">
      <c r="A27" s="218" t="s">
        <v>943</v>
      </c>
      <c r="B27" s="120" t="s">
        <v>845</v>
      </c>
      <c r="C27" s="235" t="s">
        <v>841</v>
      </c>
      <c r="D27" s="217">
        <v>3000</v>
      </c>
    </row>
    <row r="28" spans="1:4" ht="30" customHeight="1">
      <c r="A28" s="218" t="s">
        <v>943</v>
      </c>
      <c r="B28" s="120" t="s">
        <v>33</v>
      </c>
      <c r="C28" s="235" t="s">
        <v>841</v>
      </c>
      <c r="D28" s="217">
        <v>7000</v>
      </c>
    </row>
    <row r="29" spans="1:4" ht="30" customHeight="1">
      <c r="A29" s="218" t="s">
        <v>943</v>
      </c>
      <c r="B29" s="120" t="s">
        <v>925</v>
      </c>
      <c r="C29" s="235" t="s">
        <v>841</v>
      </c>
      <c r="D29" s="217">
        <v>6500</v>
      </c>
    </row>
    <row r="30" spans="1:4" ht="31.5" customHeight="1">
      <c r="A30" s="218" t="s">
        <v>943</v>
      </c>
      <c r="B30" s="120" t="s">
        <v>630</v>
      </c>
      <c r="C30" s="235" t="s">
        <v>841</v>
      </c>
      <c r="D30" s="217">
        <v>6100</v>
      </c>
    </row>
    <row r="31" spans="1:4" ht="27.75" customHeight="1">
      <c r="A31" s="218" t="s">
        <v>943</v>
      </c>
      <c r="B31" s="212" t="s">
        <v>1276</v>
      </c>
      <c r="C31" s="235" t="s">
        <v>841</v>
      </c>
      <c r="D31" s="217">
        <v>4300</v>
      </c>
    </row>
    <row r="32" spans="1:4" ht="27.75" customHeight="1">
      <c r="A32" s="218" t="s">
        <v>943</v>
      </c>
      <c r="B32" s="212" t="s">
        <v>31</v>
      </c>
      <c r="C32" s="235" t="str">
        <f>C31</f>
        <v>хирургическое вмешательство</v>
      </c>
      <c r="D32" s="217">
        <v>6000</v>
      </c>
    </row>
    <row r="33" spans="1:4" ht="18.75" customHeight="1">
      <c r="A33" s="512" t="s">
        <v>1015</v>
      </c>
      <c r="B33" s="513"/>
      <c r="C33" s="513"/>
      <c r="D33" s="514"/>
    </row>
    <row r="34" spans="1:4" ht="27.75" customHeight="1">
      <c r="A34" s="132" t="s">
        <v>975</v>
      </c>
      <c r="B34" s="120" t="s">
        <v>848</v>
      </c>
      <c r="C34" s="121" t="s">
        <v>832</v>
      </c>
      <c r="D34" s="217">
        <v>500</v>
      </c>
    </row>
    <row r="35" spans="1:4" ht="26.25" customHeight="1">
      <c r="A35" s="132" t="s">
        <v>974</v>
      </c>
      <c r="B35" s="120" t="s">
        <v>1321</v>
      </c>
      <c r="C35" s="121" t="s">
        <v>832</v>
      </c>
      <c r="D35" s="217">
        <v>1000</v>
      </c>
    </row>
    <row r="36" spans="1:4" ht="31.5" customHeight="1">
      <c r="A36" s="132" t="s">
        <v>974</v>
      </c>
      <c r="B36" s="120" t="s">
        <v>1318</v>
      </c>
      <c r="C36" s="121" t="s">
        <v>832</v>
      </c>
      <c r="D36" s="217">
        <v>2200</v>
      </c>
    </row>
    <row r="37" spans="1:4" ht="19.5" customHeight="1">
      <c r="A37" s="132" t="s">
        <v>974</v>
      </c>
      <c r="B37" s="120" t="s">
        <v>19</v>
      </c>
      <c r="C37" s="121" t="s">
        <v>832</v>
      </c>
      <c r="D37" s="217">
        <v>700</v>
      </c>
    </row>
    <row r="38" spans="1:4" ht="34.5" customHeight="1" hidden="1">
      <c r="A38" s="132" t="s">
        <v>1061</v>
      </c>
      <c r="B38" s="120" t="s">
        <v>926</v>
      </c>
      <c r="C38" s="121" t="s">
        <v>832</v>
      </c>
      <c r="D38" s="217">
        <v>550</v>
      </c>
    </row>
    <row r="39" spans="1:4" ht="21" customHeight="1">
      <c r="A39" s="132" t="str">
        <f>A38</f>
        <v>А04.20.001.001</v>
      </c>
      <c r="B39" s="120" t="s">
        <v>926</v>
      </c>
      <c r="C39" s="121" t="s">
        <v>832</v>
      </c>
      <c r="D39" s="217">
        <v>800</v>
      </c>
    </row>
    <row r="40" spans="1:4" ht="20.25" customHeight="1">
      <c r="A40" s="132" t="s">
        <v>863</v>
      </c>
      <c r="B40" s="120" t="s">
        <v>1326</v>
      </c>
      <c r="C40" s="121" t="s">
        <v>832</v>
      </c>
      <c r="D40" s="217">
        <v>1300</v>
      </c>
    </row>
    <row r="41" spans="1:4" ht="30.75" customHeight="1">
      <c r="A41" s="132" t="s">
        <v>863</v>
      </c>
      <c r="B41" s="120" t="s">
        <v>1327</v>
      </c>
      <c r="C41" s="121" t="s">
        <v>832</v>
      </c>
      <c r="D41" s="217">
        <v>1000</v>
      </c>
    </row>
    <row r="42" spans="1:4" ht="30.75" customHeight="1">
      <c r="A42" s="132" t="s">
        <v>863</v>
      </c>
      <c r="B42" s="120" t="s">
        <v>1319</v>
      </c>
      <c r="C42" s="121" t="s">
        <v>832</v>
      </c>
      <c r="D42" s="217">
        <v>2200</v>
      </c>
    </row>
    <row r="43" spans="1:4" ht="30.75" customHeight="1">
      <c r="A43" s="132" t="s">
        <v>863</v>
      </c>
      <c r="B43" s="120" t="s">
        <v>1320</v>
      </c>
      <c r="C43" s="121" t="s">
        <v>832</v>
      </c>
      <c r="D43" s="217">
        <f>2200+1300</f>
        <v>3500</v>
      </c>
    </row>
    <row r="44" spans="1:4" ht="18.75" customHeight="1">
      <c r="A44" s="132" t="s">
        <v>1056</v>
      </c>
      <c r="B44" s="120" t="s">
        <v>1328</v>
      </c>
      <c r="C44" s="121" t="str">
        <f>C41</f>
        <v> исследование</v>
      </c>
      <c r="D44" s="217">
        <v>1000</v>
      </c>
    </row>
    <row r="45" spans="1:4" ht="29.25" customHeight="1">
      <c r="A45" s="132" t="s">
        <v>863</v>
      </c>
      <c r="B45" s="120" t="s">
        <v>1317</v>
      </c>
      <c r="C45" s="121" t="s">
        <v>831</v>
      </c>
      <c r="D45" s="217">
        <v>2200</v>
      </c>
    </row>
    <row r="46" spans="1:4" ht="18.75" customHeight="1">
      <c r="A46" s="132" t="s">
        <v>1062</v>
      </c>
      <c r="B46" s="120" t="s">
        <v>23</v>
      </c>
      <c r="C46" s="121" t="s">
        <v>832</v>
      </c>
      <c r="D46" s="217">
        <v>600</v>
      </c>
    </row>
    <row r="47" spans="1:4" ht="18.75" customHeight="1">
      <c r="A47" s="132" t="s">
        <v>1063</v>
      </c>
      <c r="B47" s="120" t="s">
        <v>24</v>
      </c>
      <c r="C47" s="121" t="s">
        <v>832</v>
      </c>
      <c r="D47" s="217">
        <v>600</v>
      </c>
    </row>
    <row r="48" spans="1:4" ht="18.75" customHeight="1">
      <c r="A48" s="132" t="s">
        <v>1064</v>
      </c>
      <c r="B48" s="120" t="s">
        <v>25</v>
      </c>
      <c r="C48" s="121" t="s">
        <v>832</v>
      </c>
      <c r="D48" s="217">
        <v>600</v>
      </c>
    </row>
    <row r="49" spans="1:4" ht="17.25" customHeight="1">
      <c r="A49" s="132" t="s">
        <v>1065</v>
      </c>
      <c r="B49" s="120" t="s">
        <v>312</v>
      </c>
      <c r="C49" s="121" t="s">
        <v>832</v>
      </c>
      <c r="D49" s="217">
        <v>750</v>
      </c>
    </row>
    <row r="50" spans="1:4" ht="16.5" customHeight="1">
      <c r="A50" s="132" t="s">
        <v>1066</v>
      </c>
      <c r="B50" s="120" t="s">
        <v>313</v>
      </c>
      <c r="C50" s="121" t="s">
        <v>832</v>
      </c>
      <c r="D50" s="217">
        <v>500</v>
      </c>
    </row>
    <row r="51" spans="1:4" ht="20.25" customHeight="1">
      <c r="A51" s="132" t="str">
        <f>A34</f>
        <v>A04.20.001.001</v>
      </c>
      <c r="B51" s="237" t="s">
        <v>1042</v>
      </c>
      <c r="C51" s="121" t="s">
        <v>831</v>
      </c>
      <c r="D51" s="217">
        <v>300</v>
      </c>
    </row>
    <row r="52" spans="1:4" ht="14.25" customHeight="1">
      <c r="A52" s="132"/>
      <c r="B52" s="120" t="s">
        <v>1038</v>
      </c>
      <c r="C52" s="121" t="str">
        <f>C51</f>
        <v>исследование</v>
      </c>
      <c r="D52" s="217">
        <v>300</v>
      </c>
    </row>
    <row r="53" spans="1:4" ht="22.5" customHeight="1">
      <c r="A53" s="132" t="s">
        <v>1039</v>
      </c>
      <c r="B53" s="238" t="s">
        <v>1043</v>
      </c>
      <c r="C53" s="121" t="str">
        <f>C52</f>
        <v>исследование</v>
      </c>
      <c r="D53" s="217">
        <v>400</v>
      </c>
    </row>
    <row r="54" spans="1:4" ht="18.75" customHeight="1">
      <c r="A54" s="512" t="s">
        <v>1016</v>
      </c>
      <c r="B54" s="513"/>
      <c r="C54" s="513"/>
      <c r="D54" s="514"/>
    </row>
    <row r="55" spans="1:4" ht="27.75" customHeight="1">
      <c r="A55" s="132" t="s">
        <v>968</v>
      </c>
      <c r="B55" s="120" t="s">
        <v>1027</v>
      </c>
      <c r="C55" s="121" t="s">
        <v>827</v>
      </c>
      <c r="D55" s="217">
        <v>1400</v>
      </c>
    </row>
    <row r="56" spans="1:4" ht="27.75" customHeight="1">
      <c r="A56" s="132" t="str">
        <f>A55</f>
        <v>A11.20.014</v>
      </c>
      <c r="B56" s="239" t="s">
        <v>1028</v>
      </c>
      <c r="C56" s="121" t="str">
        <f>C55</f>
        <v>операция</v>
      </c>
      <c r="D56" s="217">
        <f>1300+280+20</f>
        <v>1600</v>
      </c>
    </row>
    <row r="57" spans="1:4" ht="27.75" customHeight="1">
      <c r="A57" s="132" t="s">
        <v>969</v>
      </c>
      <c r="B57" s="120" t="s">
        <v>828</v>
      </c>
      <c r="C57" s="121" t="s">
        <v>827</v>
      </c>
      <c r="D57" s="217">
        <v>4400</v>
      </c>
    </row>
    <row r="58" spans="1:4" ht="27.75" customHeight="1">
      <c r="A58" s="132" t="s">
        <v>969</v>
      </c>
      <c r="B58" s="120" t="s">
        <v>1183</v>
      </c>
      <c r="C58" s="121" t="s">
        <v>827</v>
      </c>
      <c r="D58" s="217">
        <v>1200</v>
      </c>
    </row>
    <row r="59" spans="1:4" ht="27.75" customHeight="1">
      <c r="A59" s="132" t="s">
        <v>969</v>
      </c>
      <c r="B59" s="120" t="s">
        <v>1192</v>
      </c>
      <c r="C59" s="121" t="s">
        <v>827</v>
      </c>
      <c r="D59" s="164">
        <v>1500</v>
      </c>
    </row>
    <row r="60" spans="1:4" ht="15" customHeight="1">
      <c r="A60" s="512" t="s">
        <v>1017</v>
      </c>
      <c r="B60" s="513"/>
      <c r="C60" s="513"/>
      <c r="D60" s="514"/>
    </row>
    <row r="61" spans="1:4" ht="21" customHeight="1">
      <c r="A61" s="132" t="s">
        <v>971</v>
      </c>
      <c r="B61" s="120" t="s">
        <v>353</v>
      </c>
      <c r="C61" s="121" t="s">
        <v>832</v>
      </c>
      <c r="D61" s="217">
        <v>600</v>
      </c>
    </row>
    <row r="62" spans="1:4" ht="20.25" customHeight="1">
      <c r="A62" s="132" t="s">
        <v>972</v>
      </c>
      <c r="B62" s="120" t="s">
        <v>844</v>
      </c>
      <c r="C62" s="121" t="s">
        <v>832</v>
      </c>
      <c r="D62" s="128">
        <v>600</v>
      </c>
    </row>
    <row r="63" spans="1:4" ht="16.5" customHeight="1">
      <c r="A63" s="512" t="s">
        <v>1018</v>
      </c>
      <c r="B63" s="513"/>
      <c r="C63" s="513"/>
      <c r="D63" s="514"/>
    </row>
    <row r="64" spans="1:4" ht="21" customHeight="1">
      <c r="A64" s="132" t="s">
        <v>973</v>
      </c>
      <c r="B64" s="120" t="s">
        <v>103</v>
      </c>
      <c r="C64" s="121" t="s">
        <v>832</v>
      </c>
      <c r="D64" s="217">
        <v>1900</v>
      </c>
    </row>
    <row r="65" spans="1:4" ht="15" customHeight="1">
      <c r="A65" s="512" t="s">
        <v>1019</v>
      </c>
      <c r="B65" s="513"/>
      <c r="C65" s="513"/>
      <c r="D65" s="514"/>
    </row>
    <row r="66" spans="1:4" ht="15" customHeight="1">
      <c r="A66" s="218" t="s">
        <v>1002</v>
      </c>
      <c r="B66" s="240" t="s">
        <v>1023</v>
      </c>
      <c r="C66" s="121" t="s">
        <v>832</v>
      </c>
      <c r="D66" s="217">
        <v>4200</v>
      </c>
    </row>
    <row r="67" spans="1:4" ht="15" customHeight="1">
      <c r="A67" s="218"/>
      <c r="B67" s="120" t="s">
        <v>1024</v>
      </c>
      <c r="C67" s="121"/>
      <c r="D67" s="217">
        <v>1300</v>
      </c>
    </row>
    <row r="68" spans="1:4" ht="30" customHeight="1">
      <c r="A68" s="132" t="s">
        <v>953</v>
      </c>
      <c r="B68" s="120" t="s">
        <v>628</v>
      </c>
      <c r="C68" s="121" t="s">
        <v>832</v>
      </c>
      <c r="D68" s="217">
        <v>3000</v>
      </c>
    </row>
    <row r="69" spans="1:4" ht="21.75" customHeight="1">
      <c r="A69" s="512" t="s">
        <v>1020</v>
      </c>
      <c r="B69" s="513"/>
      <c r="C69" s="513"/>
      <c r="D69" s="514"/>
    </row>
    <row r="70" spans="1:4" ht="21" customHeight="1">
      <c r="A70" s="218" t="s">
        <v>973</v>
      </c>
      <c r="B70" s="241" t="s">
        <v>1190</v>
      </c>
      <c r="C70" s="121" t="s">
        <v>827</v>
      </c>
      <c r="D70" s="217">
        <v>750</v>
      </c>
    </row>
    <row r="71" spans="1:4" ht="27.75" customHeight="1">
      <c r="A71" s="218" t="s">
        <v>1006</v>
      </c>
      <c r="B71" s="120" t="s">
        <v>801</v>
      </c>
      <c r="C71" s="121" t="s">
        <v>827</v>
      </c>
      <c r="D71" s="217">
        <v>2650</v>
      </c>
    </row>
    <row r="72" spans="1:4" ht="19.5" customHeight="1">
      <c r="A72" s="218" t="s">
        <v>1006</v>
      </c>
      <c r="B72" s="120" t="s">
        <v>1184</v>
      </c>
      <c r="C72" s="121" t="s">
        <v>827</v>
      </c>
      <c r="D72" s="217">
        <v>900</v>
      </c>
    </row>
    <row r="73" spans="1:4" ht="19.5" customHeight="1">
      <c r="A73" s="512" t="s">
        <v>1021</v>
      </c>
      <c r="B73" s="513"/>
      <c r="C73" s="513"/>
      <c r="D73" s="514"/>
    </row>
    <row r="74" spans="1:4" ht="17.25" customHeight="1">
      <c r="A74" s="218" t="s">
        <v>1009</v>
      </c>
      <c r="B74" s="120" t="s">
        <v>1185</v>
      </c>
      <c r="C74" s="121" t="s">
        <v>827</v>
      </c>
      <c r="D74" s="128">
        <v>400</v>
      </c>
    </row>
    <row r="75" spans="1:4" ht="17.25" customHeight="1">
      <c r="A75" s="512" t="s">
        <v>1151</v>
      </c>
      <c r="B75" s="513"/>
      <c r="C75" s="513"/>
      <c r="D75" s="514"/>
    </row>
    <row r="76" spans="1:4" ht="17.25" customHeight="1">
      <c r="A76" s="218" t="s">
        <v>1003</v>
      </c>
      <c r="B76" s="120" t="s">
        <v>840</v>
      </c>
      <c r="C76" s="122" t="s">
        <v>838</v>
      </c>
      <c r="D76" s="217">
        <v>8000</v>
      </c>
    </row>
    <row r="77" spans="1:4" ht="19.5" customHeight="1">
      <c r="A77" s="218" t="s">
        <v>1003</v>
      </c>
      <c r="B77" s="120" t="s">
        <v>839</v>
      </c>
      <c r="C77" s="122" t="s">
        <v>838</v>
      </c>
      <c r="D77" s="217">
        <v>8000</v>
      </c>
    </row>
    <row r="78" spans="1:4" ht="19.5" customHeight="1">
      <c r="A78" s="218" t="s">
        <v>1003</v>
      </c>
      <c r="B78" s="120" t="s">
        <v>843</v>
      </c>
      <c r="C78" s="122" t="s">
        <v>838</v>
      </c>
      <c r="D78" s="217">
        <v>8000</v>
      </c>
    </row>
    <row r="79" spans="1:4" ht="27.75" customHeight="1">
      <c r="A79" s="218" t="s">
        <v>1003</v>
      </c>
      <c r="B79" s="120" t="s">
        <v>1316</v>
      </c>
      <c r="C79" s="122" t="s">
        <v>838</v>
      </c>
      <c r="D79" s="255">
        <v>9270</v>
      </c>
    </row>
    <row r="80" spans="1:4" ht="27.75" customHeight="1">
      <c r="A80" s="218" t="s">
        <v>1003</v>
      </c>
      <c r="B80" s="120" t="s">
        <v>1315</v>
      </c>
      <c r="C80" s="122" t="s">
        <v>838</v>
      </c>
      <c r="D80" s="255">
        <v>13510</v>
      </c>
    </row>
    <row r="81" spans="1:4" ht="27.75" customHeight="1">
      <c r="A81" s="529" t="s">
        <v>1308</v>
      </c>
      <c r="B81" s="530"/>
      <c r="C81" s="530"/>
      <c r="D81" s="531"/>
    </row>
    <row r="82" spans="1:4" ht="30.75" customHeight="1">
      <c r="A82" s="132" t="s">
        <v>1003</v>
      </c>
      <c r="B82" s="212" t="s">
        <v>927</v>
      </c>
      <c r="C82" s="121" t="s">
        <v>833</v>
      </c>
      <c r="D82" s="217">
        <v>30000</v>
      </c>
    </row>
    <row r="83" spans="1:4" ht="27.75" customHeight="1">
      <c r="A83" s="356" t="s">
        <v>1594</v>
      </c>
      <c r="B83" s="17" t="s">
        <v>1595</v>
      </c>
      <c r="C83" s="121" t="s">
        <v>827</v>
      </c>
      <c r="D83" s="217">
        <v>1600</v>
      </c>
    </row>
    <row r="84" spans="1:4" ht="27.75" customHeight="1">
      <c r="A84" s="521" t="s">
        <v>1309</v>
      </c>
      <c r="B84" s="522"/>
      <c r="C84" s="522"/>
      <c r="D84" s="523"/>
    </row>
    <row r="85" spans="1:4" ht="27.75" customHeight="1">
      <c r="A85" s="133" t="s">
        <v>1048</v>
      </c>
      <c r="B85" s="242" t="s">
        <v>928</v>
      </c>
      <c r="C85" s="121" t="s">
        <v>830</v>
      </c>
      <c r="D85" s="130">
        <v>500</v>
      </c>
    </row>
    <row r="86" spans="1:4" ht="27.75" customHeight="1">
      <c r="A86" s="132" t="s">
        <v>959</v>
      </c>
      <c r="B86" s="120" t="s">
        <v>292</v>
      </c>
      <c r="C86" s="121" t="s">
        <v>830</v>
      </c>
      <c r="D86" s="217">
        <v>80</v>
      </c>
    </row>
    <row r="87" spans="1:4" ht="27.75" customHeight="1">
      <c r="A87" s="132" t="s">
        <v>1307</v>
      </c>
      <c r="B87" s="120" t="s">
        <v>1306</v>
      </c>
      <c r="C87" s="121" t="s">
        <v>830</v>
      </c>
      <c r="D87" s="217">
        <v>230</v>
      </c>
    </row>
    <row r="88" spans="1:4" ht="27.75" customHeight="1">
      <c r="A88" s="132" t="s">
        <v>960</v>
      </c>
      <c r="B88" s="120" t="s">
        <v>294</v>
      </c>
      <c r="C88" s="121" t="s">
        <v>830</v>
      </c>
      <c r="D88" s="217">
        <v>140</v>
      </c>
    </row>
    <row r="89" spans="1:4" ht="27.75" customHeight="1">
      <c r="A89" s="132" t="s">
        <v>961</v>
      </c>
      <c r="B89" s="120" t="s">
        <v>287</v>
      </c>
      <c r="C89" s="121" t="s">
        <v>830</v>
      </c>
      <c r="D89" s="217">
        <v>110</v>
      </c>
    </row>
    <row r="90" spans="1:4" ht="27.75" customHeight="1">
      <c r="A90" s="132" t="s">
        <v>962</v>
      </c>
      <c r="B90" s="120" t="s">
        <v>288</v>
      </c>
      <c r="C90" s="121" t="s">
        <v>830</v>
      </c>
      <c r="D90" s="217">
        <v>110</v>
      </c>
    </row>
    <row r="91" spans="1:4" ht="27.75" customHeight="1">
      <c r="A91" s="132" t="s">
        <v>963</v>
      </c>
      <c r="B91" s="120" t="s">
        <v>289</v>
      </c>
      <c r="C91" s="121" t="s">
        <v>830</v>
      </c>
      <c r="D91" s="217">
        <v>130</v>
      </c>
    </row>
    <row r="92" spans="1:4" ht="27.75" customHeight="1">
      <c r="A92" s="132" t="s">
        <v>964</v>
      </c>
      <c r="B92" s="120" t="s">
        <v>290</v>
      </c>
      <c r="C92" s="121" t="s">
        <v>830</v>
      </c>
      <c r="D92" s="217">
        <v>110</v>
      </c>
    </row>
    <row r="93" spans="1:4" ht="27.75" customHeight="1">
      <c r="A93" s="132" t="s">
        <v>912</v>
      </c>
      <c r="B93" s="120" t="s">
        <v>291</v>
      </c>
      <c r="C93" s="121" t="s">
        <v>830</v>
      </c>
      <c r="D93" s="217">
        <v>130</v>
      </c>
    </row>
    <row r="94" spans="1:4" ht="27.75" customHeight="1">
      <c r="A94" s="132" t="s">
        <v>965</v>
      </c>
      <c r="B94" s="120" t="s">
        <v>295</v>
      </c>
      <c r="C94" s="121" t="s">
        <v>830</v>
      </c>
      <c r="D94" s="217">
        <v>130</v>
      </c>
    </row>
    <row r="95" spans="1:4" ht="27.75" customHeight="1">
      <c r="A95" s="132" t="s">
        <v>966</v>
      </c>
      <c r="B95" s="120" t="s">
        <v>296</v>
      </c>
      <c r="C95" s="121" t="s">
        <v>830</v>
      </c>
      <c r="D95" s="217">
        <v>85</v>
      </c>
    </row>
    <row r="96" spans="1:4" ht="27.75" customHeight="1">
      <c r="A96" s="132" t="s">
        <v>967</v>
      </c>
      <c r="B96" s="120" t="s">
        <v>298</v>
      </c>
      <c r="C96" s="121" t="s">
        <v>830</v>
      </c>
      <c r="D96" s="217">
        <v>130</v>
      </c>
    </row>
    <row r="97" spans="1:4" ht="27.75" customHeight="1">
      <c r="A97" s="512" t="s">
        <v>329</v>
      </c>
      <c r="B97" s="513"/>
      <c r="C97" s="513"/>
      <c r="D97" s="514"/>
    </row>
    <row r="98" spans="1:4" ht="15.75" customHeight="1">
      <c r="A98" s="132" t="s">
        <v>970</v>
      </c>
      <c r="B98" s="120" t="s">
        <v>16</v>
      </c>
      <c r="C98" s="121" t="s">
        <v>830</v>
      </c>
      <c r="D98" s="217">
        <v>150</v>
      </c>
    </row>
    <row r="99" spans="1:4" ht="16.5" customHeight="1">
      <c r="A99" s="132" t="str">
        <f>A98</f>
        <v>A11.02.002</v>
      </c>
      <c r="B99" s="120" t="s">
        <v>17</v>
      </c>
      <c r="C99" s="121" t="s">
        <v>830</v>
      </c>
      <c r="D99" s="217">
        <v>250</v>
      </c>
    </row>
    <row r="100" spans="1:4" ht="15.75" customHeight="1">
      <c r="A100" s="524" t="s">
        <v>1310</v>
      </c>
      <c r="B100" s="525"/>
      <c r="C100" s="525"/>
      <c r="D100" s="526"/>
    </row>
    <row r="101" spans="1:4" ht="21.75" customHeight="1">
      <c r="A101" s="218" t="s">
        <v>1007</v>
      </c>
      <c r="B101" s="120" t="s">
        <v>835</v>
      </c>
      <c r="C101" s="121" t="s">
        <v>832</v>
      </c>
      <c r="D101" s="217">
        <v>500</v>
      </c>
    </row>
    <row r="102" spans="1:4" ht="18.75" customHeight="1">
      <c r="A102" s="521" t="s">
        <v>1311</v>
      </c>
      <c r="B102" s="527"/>
      <c r="C102" s="527"/>
      <c r="D102" s="528"/>
    </row>
    <row r="103" spans="1:4" ht="17.25" customHeight="1">
      <c r="A103" s="512" t="s">
        <v>929</v>
      </c>
      <c r="B103" s="513"/>
      <c r="C103" s="513"/>
      <c r="D103" s="514"/>
    </row>
    <row r="104" spans="1:4" ht="15" customHeight="1">
      <c r="A104" s="218" t="s">
        <v>913</v>
      </c>
      <c r="B104" s="120" t="s">
        <v>310</v>
      </c>
      <c r="C104" s="121" t="s">
        <v>830</v>
      </c>
      <c r="D104" s="217">
        <v>100</v>
      </c>
    </row>
    <row r="105" spans="1:4" ht="15" customHeight="1">
      <c r="A105" s="218" t="s">
        <v>944</v>
      </c>
      <c r="B105" s="120" t="s">
        <v>10</v>
      </c>
      <c r="C105" s="121" t="s">
        <v>830</v>
      </c>
      <c r="D105" s="217">
        <v>70</v>
      </c>
    </row>
    <row r="106" spans="1:4" ht="15" customHeight="1">
      <c r="A106" s="512" t="s">
        <v>930</v>
      </c>
      <c r="B106" s="513"/>
      <c r="C106" s="513"/>
      <c r="D106" s="514"/>
    </row>
    <row r="107" spans="1:4" ht="15" customHeight="1">
      <c r="A107" s="218" t="s">
        <v>945</v>
      </c>
      <c r="B107" s="120" t="s">
        <v>8</v>
      </c>
      <c r="C107" s="121" t="s">
        <v>831</v>
      </c>
      <c r="D107" s="217">
        <v>140</v>
      </c>
    </row>
    <row r="108" spans="1:4" ht="15" customHeight="1">
      <c r="A108" s="218" t="s">
        <v>1022</v>
      </c>
      <c r="B108" s="120" t="s">
        <v>551</v>
      </c>
      <c r="C108" s="121" t="s">
        <v>831</v>
      </c>
      <c r="D108" s="217">
        <v>300</v>
      </c>
    </row>
    <row r="109" spans="1:4" ht="15" customHeight="1">
      <c r="A109" s="218" t="s">
        <v>946</v>
      </c>
      <c r="B109" s="120" t="s">
        <v>56</v>
      </c>
      <c r="C109" s="121" t="s">
        <v>831</v>
      </c>
      <c r="D109" s="217">
        <v>250</v>
      </c>
    </row>
    <row r="110" spans="1:4" ht="15" customHeight="1">
      <c r="A110" s="218" t="s">
        <v>947</v>
      </c>
      <c r="B110" s="120" t="s">
        <v>57</v>
      </c>
      <c r="C110" s="121" t="s">
        <v>831</v>
      </c>
      <c r="D110" s="217">
        <v>250</v>
      </c>
    </row>
    <row r="111" spans="1:4" ht="15" customHeight="1">
      <c r="A111" s="218" t="s">
        <v>948</v>
      </c>
      <c r="B111" s="120" t="s">
        <v>309</v>
      </c>
      <c r="C111" s="121" t="s">
        <v>831</v>
      </c>
      <c r="D111" s="217">
        <v>100</v>
      </c>
    </row>
    <row r="112" spans="1:4" ht="15" customHeight="1">
      <c r="A112" s="218" t="s">
        <v>883</v>
      </c>
      <c r="B112" s="120" t="s">
        <v>629</v>
      </c>
      <c r="C112" s="121" t="s">
        <v>831</v>
      </c>
      <c r="D112" s="217">
        <v>300</v>
      </c>
    </row>
    <row r="113" spans="1:4" ht="15" customHeight="1">
      <c r="A113" s="134"/>
      <c r="B113" s="120" t="s">
        <v>920</v>
      </c>
      <c r="C113" s="121" t="s">
        <v>831</v>
      </c>
      <c r="D113" s="217">
        <v>3000</v>
      </c>
    </row>
    <row r="114" spans="1:4" ht="33" customHeight="1">
      <c r="A114" s="134"/>
      <c r="B114" s="120" t="s">
        <v>1067</v>
      </c>
      <c r="C114" s="121" t="s">
        <v>831</v>
      </c>
      <c r="D114" s="217">
        <f>D107+D108+300</f>
        <v>740</v>
      </c>
    </row>
    <row r="115" spans="1:4" ht="21" customHeight="1">
      <c r="A115" s="265" t="s">
        <v>1337</v>
      </c>
      <c r="B115" s="266" t="s">
        <v>1336</v>
      </c>
      <c r="C115" s="264" t="str">
        <f>C114</f>
        <v>исследование</v>
      </c>
      <c r="D115" s="255">
        <v>400</v>
      </c>
    </row>
    <row r="116" spans="1:4" ht="15" customHeight="1">
      <c r="A116" s="532" t="s">
        <v>931</v>
      </c>
      <c r="B116" s="533"/>
      <c r="C116" s="533"/>
      <c r="D116" s="534"/>
    </row>
    <row r="117" spans="1:4" ht="15" customHeight="1">
      <c r="A117" s="218" t="s">
        <v>949</v>
      </c>
      <c r="B117" s="220" t="s">
        <v>1077</v>
      </c>
      <c r="C117" s="121" t="s">
        <v>831</v>
      </c>
      <c r="D117" s="217">
        <v>400</v>
      </c>
    </row>
    <row r="118" spans="1:4" ht="15" customHeight="1">
      <c r="A118" s="218" t="s">
        <v>950</v>
      </c>
      <c r="B118" s="220" t="s">
        <v>1078</v>
      </c>
      <c r="C118" s="121" t="s">
        <v>831</v>
      </c>
      <c r="D118" s="217">
        <v>600</v>
      </c>
    </row>
    <row r="119" spans="1:4" ht="21" customHeight="1">
      <c r="A119" s="261" t="s">
        <v>951</v>
      </c>
      <c r="B119" s="220" t="s">
        <v>1076</v>
      </c>
      <c r="C119" s="121" t="s">
        <v>831</v>
      </c>
      <c r="D119" s="217">
        <v>430</v>
      </c>
    </row>
    <row r="120" spans="1:4" ht="15" customHeight="1">
      <c r="A120" s="261" t="s">
        <v>952</v>
      </c>
      <c r="B120" s="220" t="s">
        <v>842</v>
      </c>
      <c r="C120" s="121" t="s">
        <v>831</v>
      </c>
      <c r="D120" s="217">
        <v>900</v>
      </c>
    </row>
    <row r="121" spans="1:4" ht="15" customHeight="1">
      <c r="A121" s="262" t="s">
        <v>1335</v>
      </c>
      <c r="B121" s="263" t="s">
        <v>1334</v>
      </c>
      <c r="C121" s="264" t="str">
        <f>C120</f>
        <v>исследование</v>
      </c>
      <c r="D121" s="255">
        <v>550</v>
      </c>
    </row>
    <row r="122" spans="1:4" ht="15" customHeight="1">
      <c r="A122" s="512" t="s">
        <v>932</v>
      </c>
      <c r="B122" s="513"/>
      <c r="C122" s="513"/>
      <c r="D122" s="514"/>
    </row>
    <row r="123" spans="1:4" ht="35.25" customHeight="1">
      <c r="A123" s="132"/>
      <c r="B123" s="120" t="s">
        <v>836</v>
      </c>
      <c r="C123" s="121" t="s">
        <v>831</v>
      </c>
      <c r="D123" s="217">
        <v>950</v>
      </c>
    </row>
    <row r="124" spans="1:4" ht="33" customHeight="1">
      <c r="A124" s="132"/>
      <c r="B124" s="120" t="s">
        <v>837</v>
      </c>
      <c r="C124" s="121" t="s">
        <v>831</v>
      </c>
      <c r="D124" s="217">
        <v>850</v>
      </c>
    </row>
    <row r="125" spans="1:4" ht="15" customHeight="1">
      <c r="A125" s="535" t="s">
        <v>933</v>
      </c>
      <c r="B125" s="536"/>
      <c r="C125" s="536"/>
      <c r="D125" s="537"/>
    </row>
    <row r="126" spans="1:4" ht="15" customHeight="1">
      <c r="A126" s="218" t="s">
        <v>954</v>
      </c>
      <c r="B126" s="120" t="s">
        <v>304</v>
      </c>
      <c r="C126" s="121" t="s">
        <v>832</v>
      </c>
      <c r="D126" s="217">
        <v>250</v>
      </c>
    </row>
    <row r="127" spans="1:4" ht="15" customHeight="1">
      <c r="A127" s="218" t="s">
        <v>954</v>
      </c>
      <c r="B127" s="120" t="s">
        <v>305</v>
      </c>
      <c r="C127" s="121" t="s">
        <v>832</v>
      </c>
      <c r="D127" s="217">
        <v>250</v>
      </c>
    </row>
    <row r="128" spans="1:4" ht="15" customHeight="1">
      <c r="A128" s="218" t="s">
        <v>955</v>
      </c>
      <c r="B128" s="120" t="s">
        <v>273</v>
      </c>
      <c r="C128" s="121" t="s">
        <v>832</v>
      </c>
      <c r="D128" s="217">
        <v>250</v>
      </c>
    </row>
    <row r="129" spans="1:4" ht="15" customHeight="1">
      <c r="A129" s="218" t="s">
        <v>956</v>
      </c>
      <c r="B129" s="120" t="s">
        <v>268</v>
      </c>
      <c r="C129" s="121" t="s">
        <v>832</v>
      </c>
      <c r="D129" s="217">
        <v>650</v>
      </c>
    </row>
    <row r="130" spans="1:4" ht="15" customHeight="1">
      <c r="A130" s="218" t="s">
        <v>957</v>
      </c>
      <c r="B130" s="120" t="s">
        <v>360</v>
      </c>
      <c r="C130" s="121" t="s">
        <v>832</v>
      </c>
      <c r="D130" s="217">
        <v>600</v>
      </c>
    </row>
    <row r="131" spans="1:4" ht="15" customHeight="1">
      <c r="A131" s="218" t="s">
        <v>1069</v>
      </c>
      <c r="B131" s="120" t="s">
        <v>1068</v>
      </c>
      <c r="C131" s="121" t="str">
        <f>C130</f>
        <v> исследование</v>
      </c>
      <c r="D131" s="217">
        <v>1800</v>
      </c>
    </row>
    <row r="132" spans="1:4" ht="15" customHeight="1">
      <c r="A132" s="538" t="s">
        <v>934</v>
      </c>
      <c r="B132" s="538"/>
      <c r="C132" s="538"/>
      <c r="D132" s="538"/>
    </row>
    <row r="133" spans="1:4" ht="15" customHeight="1">
      <c r="A133" s="243" t="s">
        <v>1212</v>
      </c>
      <c r="B133" s="174" t="s">
        <v>892</v>
      </c>
      <c r="C133" s="123" t="s">
        <v>1200</v>
      </c>
      <c r="D133" s="244">
        <v>130</v>
      </c>
    </row>
    <row r="134" spans="1:4" ht="15" customHeight="1">
      <c r="A134" s="243" t="s">
        <v>1213</v>
      </c>
      <c r="B134" s="174" t="s">
        <v>1206</v>
      </c>
      <c r="C134" s="123" t="s">
        <v>1200</v>
      </c>
      <c r="D134" s="244">
        <v>130</v>
      </c>
    </row>
    <row r="135" spans="1:4" ht="15" customHeight="1">
      <c r="A135" s="243" t="s">
        <v>1214</v>
      </c>
      <c r="B135" s="174" t="s">
        <v>1207</v>
      </c>
      <c r="C135" s="123" t="s">
        <v>1200</v>
      </c>
      <c r="D135" s="244">
        <v>130</v>
      </c>
    </row>
    <row r="136" spans="1:4" ht="15" customHeight="1">
      <c r="A136" s="243" t="s">
        <v>1215</v>
      </c>
      <c r="B136" s="174" t="s">
        <v>1208</v>
      </c>
      <c r="C136" s="123" t="s">
        <v>1200</v>
      </c>
      <c r="D136" s="244">
        <v>130</v>
      </c>
    </row>
    <row r="137" spans="1:4" ht="15" customHeight="1">
      <c r="A137" s="243" t="s">
        <v>1204</v>
      </c>
      <c r="B137" s="174" t="s">
        <v>1202</v>
      </c>
      <c r="C137" s="123" t="s">
        <v>1200</v>
      </c>
      <c r="D137" s="244">
        <v>130</v>
      </c>
    </row>
    <row r="138" spans="1:4" ht="15" customHeight="1">
      <c r="A138" s="243" t="s">
        <v>1205</v>
      </c>
      <c r="B138" s="174" t="s">
        <v>1203</v>
      </c>
      <c r="C138" s="123" t="s">
        <v>1200</v>
      </c>
      <c r="D138" s="244">
        <v>130</v>
      </c>
    </row>
    <row r="139" spans="1:4" ht="15" customHeight="1">
      <c r="A139" s="243" t="s">
        <v>1216</v>
      </c>
      <c r="B139" s="174" t="s">
        <v>889</v>
      </c>
      <c r="C139" s="123" t="s">
        <v>1200</v>
      </c>
      <c r="D139" s="244">
        <v>130</v>
      </c>
    </row>
    <row r="140" spans="1:4" ht="15" customHeight="1">
      <c r="A140" s="243" t="s">
        <v>1217</v>
      </c>
      <c r="B140" s="174" t="s">
        <v>1209</v>
      </c>
      <c r="C140" s="123" t="s">
        <v>1200</v>
      </c>
      <c r="D140" s="244">
        <v>130</v>
      </c>
    </row>
    <row r="141" spans="1:4" ht="15" customHeight="1">
      <c r="A141" s="236" t="s">
        <v>1218</v>
      </c>
      <c r="B141" s="174" t="s">
        <v>1210</v>
      </c>
      <c r="C141" s="123" t="s">
        <v>1200</v>
      </c>
      <c r="D141" s="244">
        <v>130</v>
      </c>
    </row>
    <row r="142" spans="1:4" ht="15" customHeight="1">
      <c r="A142" s="236" t="s">
        <v>1201</v>
      </c>
      <c r="B142" s="174" t="s">
        <v>1199</v>
      </c>
      <c r="C142" s="123" t="s">
        <v>1200</v>
      </c>
      <c r="D142" s="244">
        <v>130</v>
      </c>
    </row>
    <row r="143" spans="1:4" ht="15" customHeight="1">
      <c r="A143" s="236" t="s">
        <v>1219</v>
      </c>
      <c r="B143" s="173" t="s">
        <v>1211</v>
      </c>
      <c r="C143" s="123" t="s">
        <v>1200</v>
      </c>
      <c r="D143" s="244">
        <v>130</v>
      </c>
    </row>
    <row r="144" spans="1:4" ht="15" customHeight="1">
      <c r="A144" s="512" t="s">
        <v>935</v>
      </c>
      <c r="B144" s="513"/>
      <c r="C144" s="513"/>
      <c r="D144" s="514"/>
    </row>
    <row r="145" spans="1:4" ht="15" customHeight="1">
      <c r="A145" s="132" t="s">
        <v>877</v>
      </c>
      <c r="B145" s="120" t="s">
        <v>14</v>
      </c>
      <c r="C145" s="121" t="s">
        <v>832</v>
      </c>
      <c r="D145" s="217">
        <v>200</v>
      </c>
    </row>
    <row r="146" spans="1:4" ht="15" customHeight="1">
      <c r="A146" s="512" t="s">
        <v>936</v>
      </c>
      <c r="B146" s="513"/>
      <c r="C146" s="513"/>
      <c r="D146" s="514"/>
    </row>
    <row r="147" spans="1:4" ht="15" customHeight="1">
      <c r="A147" s="132" t="s">
        <v>976</v>
      </c>
      <c r="B147" s="120" t="s">
        <v>5</v>
      </c>
      <c r="C147" s="121" t="s">
        <v>832</v>
      </c>
      <c r="D147" s="217">
        <v>300</v>
      </c>
    </row>
    <row r="148" spans="1:4" ht="15" customHeight="1">
      <c r="A148" s="132" t="s">
        <v>977</v>
      </c>
      <c r="B148" s="120" t="s">
        <v>6</v>
      </c>
      <c r="C148" s="121" t="s">
        <v>832</v>
      </c>
      <c r="D148" s="217">
        <v>400</v>
      </c>
    </row>
    <row r="149" spans="1:4" ht="15" customHeight="1">
      <c r="A149" s="512" t="s">
        <v>937</v>
      </c>
      <c r="B149" s="513"/>
      <c r="C149" s="513"/>
      <c r="D149" s="514"/>
    </row>
    <row r="150" spans="1:4" ht="15" customHeight="1">
      <c r="A150" s="132" t="s">
        <v>1010</v>
      </c>
      <c r="B150" s="120" t="s">
        <v>545</v>
      </c>
      <c r="C150" s="121" t="s">
        <v>832</v>
      </c>
      <c r="D150" s="217">
        <v>500</v>
      </c>
    </row>
    <row r="151" spans="1:4" ht="15" customHeight="1">
      <c r="A151" s="132" t="s">
        <v>1010</v>
      </c>
      <c r="B151" s="120" t="s">
        <v>825</v>
      </c>
      <c r="C151" s="121" t="s">
        <v>832</v>
      </c>
      <c r="D151" s="217">
        <v>500</v>
      </c>
    </row>
    <row r="152" spans="1:4" ht="15" customHeight="1">
      <c r="A152" s="132" t="s">
        <v>1010</v>
      </c>
      <c r="B152" s="120" t="s">
        <v>824</v>
      </c>
      <c r="C152" s="121" t="s">
        <v>832</v>
      </c>
      <c r="D152" s="217">
        <v>700</v>
      </c>
    </row>
    <row r="153" spans="1:4" ht="15" customHeight="1">
      <c r="A153" s="512" t="s">
        <v>938</v>
      </c>
      <c r="B153" s="513"/>
      <c r="C153" s="513"/>
      <c r="D153" s="514"/>
    </row>
    <row r="154" spans="1:4" ht="15" customHeight="1">
      <c r="A154" s="132" t="s">
        <v>978</v>
      </c>
      <c r="B154" s="120" t="s">
        <v>390</v>
      </c>
      <c r="C154" s="121" t="s">
        <v>832</v>
      </c>
      <c r="D154" s="217">
        <v>130</v>
      </c>
    </row>
    <row r="155" spans="1:4" ht="15" customHeight="1">
      <c r="A155" s="132" t="s">
        <v>980</v>
      </c>
      <c r="B155" s="120" t="s">
        <v>392</v>
      </c>
      <c r="C155" s="121" t="s">
        <v>832</v>
      </c>
      <c r="D155" s="217">
        <v>230</v>
      </c>
    </row>
    <row r="156" spans="1:4" ht="15" customHeight="1">
      <c r="A156" s="132" t="s">
        <v>980</v>
      </c>
      <c r="B156" s="120" t="s">
        <v>393</v>
      </c>
      <c r="C156" s="121" t="s">
        <v>832</v>
      </c>
      <c r="D156" s="217">
        <v>230</v>
      </c>
    </row>
    <row r="157" spans="1:4" ht="15" customHeight="1">
      <c r="A157" s="132" t="s">
        <v>981</v>
      </c>
      <c r="B157" s="120" t="s">
        <v>394</v>
      </c>
      <c r="C157" s="121" t="s">
        <v>832</v>
      </c>
      <c r="D157" s="217">
        <v>195</v>
      </c>
    </row>
    <row r="158" spans="1:4" ht="15" customHeight="1">
      <c r="A158" s="132" t="s">
        <v>982</v>
      </c>
      <c r="B158" s="120" t="s">
        <v>395</v>
      </c>
      <c r="C158" s="121" t="s">
        <v>832</v>
      </c>
      <c r="D158" s="217">
        <v>195</v>
      </c>
    </row>
    <row r="159" spans="1:4" ht="15" customHeight="1">
      <c r="A159" s="132" t="s">
        <v>983</v>
      </c>
      <c r="B159" s="120" t="s">
        <v>398</v>
      </c>
      <c r="C159" s="121" t="s">
        <v>832</v>
      </c>
      <c r="D159" s="217">
        <v>255</v>
      </c>
    </row>
    <row r="160" spans="1:4" ht="15" customHeight="1">
      <c r="A160" s="132" t="s">
        <v>984</v>
      </c>
      <c r="B160" s="120" t="s">
        <v>399</v>
      </c>
      <c r="C160" s="121" t="s">
        <v>832</v>
      </c>
      <c r="D160" s="217">
        <v>255</v>
      </c>
    </row>
    <row r="161" spans="1:4" ht="15" customHeight="1">
      <c r="A161" s="132" t="s">
        <v>1324</v>
      </c>
      <c r="B161" s="245" t="s">
        <v>1322</v>
      </c>
      <c r="C161" s="121" t="s">
        <v>832</v>
      </c>
      <c r="D161" s="217">
        <v>300</v>
      </c>
    </row>
    <row r="162" spans="1:4" ht="15" customHeight="1">
      <c r="A162" s="246" t="s">
        <v>1325</v>
      </c>
      <c r="B162" s="120" t="s">
        <v>1323</v>
      </c>
      <c r="C162" s="121" t="s">
        <v>832</v>
      </c>
      <c r="D162" s="217">
        <v>300</v>
      </c>
    </row>
    <row r="163" spans="1:4" ht="15" customHeight="1">
      <c r="A163" s="512" t="s">
        <v>1134</v>
      </c>
      <c r="B163" s="513"/>
      <c r="C163" s="513"/>
      <c r="D163" s="514"/>
    </row>
    <row r="164" spans="1:4" ht="45.75" customHeight="1">
      <c r="A164" s="132" t="s">
        <v>1137</v>
      </c>
      <c r="B164" s="247" t="s">
        <v>1135</v>
      </c>
      <c r="C164" s="121" t="s">
        <v>832</v>
      </c>
      <c r="D164" s="217">
        <v>700</v>
      </c>
    </row>
    <row r="165" spans="1:4" ht="50.25" customHeight="1">
      <c r="A165" s="132" t="s">
        <v>1137</v>
      </c>
      <c r="B165" s="247" t="s">
        <v>1136</v>
      </c>
      <c r="C165" s="121" t="s">
        <v>832</v>
      </c>
      <c r="D165" s="217">
        <v>1900</v>
      </c>
    </row>
    <row r="166" spans="1:4" ht="26.25" customHeight="1">
      <c r="A166" s="541" t="s">
        <v>939</v>
      </c>
      <c r="B166" s="541"/>
      <c r="C166" s="541"/>
      <c r="D166" s="541"/>
    </row>
    <row r="167" spans="1:4" ht="15" customHeight="1">
      <c r="A167" s="132" t="s">
        <v>978</v>
      </c>
      <c r="B167" s="120" t="s">
        <v>317</v>
      </c>
      <c r="C167" s="121" t="s">
        <v>832</v>
      </c>
      <c r="D167" s="217">
        <v>300</v>
      </c>
    </row>
    <row r="168" spans="1:4" ht="15" customHeight="1">
      <c r="A168" s="132" t="s">
        <v>985</v>
      </c>
      <c r="B168" s="120" t="s">
        <v>299</v>
      </c>
      <c r="C168" s="121" t="s">
        <v>832</v>
      </c>
      <c r="D168" s="217">
        <v>200</v>
      </c>
    </row>
    <row r="169" spans="1:4" ht="15" customHeight="1">
      <c r="A169" s="132" t="s">
        <v>985</v>
      </c>
      <c r="B169" s="120" t="s">
        <v>300</v>
      </c>
      <c r="C169" s="121" t="s">
        <v>832</v>
      </c>
      <c r="D169" s="217">
        <v>350</v>
      </c>
    </row>
    <row r="170" spans="1:4" ht="15" customHeight="1">
      <c r="A170" s="132" t="s">
        <v>986</v>
      </c>
      <c r="B170" s="120" t="s">
        <v>246</v>
      </c>
      <c r="C170" s="121" t="s">
        <v>832</v>
      </c>
      <c r="D170" s="217">
        <v>250</v>
      </c>
    </row>
    <row r="171" spans="1:4" ht="15" customHeight="1">
      <c r="A171" s="132" t="s">
        <v>986</v>
      </c>
      <c r="B171" s="120" t="s">
        <v>248</v>
      </c>
      <c r="C171" s="121" t="s">
        <v>832</v>
      </c>
      <c r="D171" s="217">
        <v>300</v>
      </c>
    </row>
    <row r="172" spans="1:4" ht="15" customHeight="1">
      <c r="A172" s="132" t="s">
        <v>987</v>
      </c>
      <c r="B172" s="120" t="s">
        <v>249</v>
      </c>
      <c r="C172" s="121" t="s">
        <v>832</v>
      </c>
      <c r="D172" s="217">
        <v>350</v>
      </c>
    </row>
    <row r="173" spans="1:4" ht="15" customHeight="1">
      <c r="A173" s="132" t="s">
        <v>987</v>
      </c>
      <c r="B173" s="120" t="s">
        <v>301</v>
      </c>
      <c r="C173" s="121" t="s">
        <v>832</v>
      </c>
      <c r="D173" s="217">
        <v>200</v>
      </c>
    </row>
    <row r="174" spans="1:4" ht="15" customHeight="1">
      <c r="A174" s="132" t="s">
        <v>985</v>
      </c>
      <c r="B174" s="120" t="s">
        <v>307</v>
      </c>
      <c r="C174" s="121" t="s">
        <v>832</v>
      </c>
      <c r="D174" s="217">
        <v>270</v>
      </c>
    </row>
    <row r="175" spans="1:4" ht="15" customHeight="1">
      <c r="A175" s="132" t="s">
        <v>979</v>
      </c>
      <c r="B175" s="120" t="s">
        <v>357</v>
      </c>
      <c r="C175" s="121" t="s">
        <v>832</v>
      </c>
      <c r="D175" s="217">
        <v>300</v>
      </c>
    </row>
    <row r="176" spans="1:4" ht="15" customHeight="1">
      <c r="A176" s="132" t="s">
        <v>979</v>
      </c>
      <c r="B176" s="120" t="s">
        <v>369</v>
      </c>
      <c r="C176" s="121" t="s">
        <v>832</v>
      </c>
      <c r="D176" s="217">
        <v>250</v>
      </c>
    </row>
    <row r="177" spans="1:4" ht="15" customHeight="1">
      <c r="A177" s="512" t="s">
        <v>940</v>
      </c>
      <c r="B177" s="513"/>
      <c r="C177" s="513"/>
      <c r="D177" s="514"/>
    </row>
    <row r="178" spans="1:4" ht="15" customHeight="1">
      <c r="A178" s="132" t="s">
        <v>947</v>
      </c>
      <c r="B178" s="120" t="s">
        <v>58</v>
      </c>
      <c r="C178" s="121" t="s">
        <v>832</v>
      </c>
      <c r="D178" s="217">
        <v>200</v>
      </c>
    </row>
    <row r="179" spans="1:4" ht="15" customHeight="1">
      <c r="A179" s="132" t="s">
        <v>988</v>
      </c>
      <c r="B179" s="120" t="s">
        <v>547</v>
      </c>
      <c r="C179" s="121" t="s">
        <v>832</v>
      </c>
      <c r="D179" s="217">
        <v>310</v>
      </c>
    </row>
    <row r="180" spans="1:4" ht="15" customHeight="1">
      <c r="A180" s="132" t="s">
        <v>989</v>
      </c>
      <c r="B180" s="120" t="s">
        <v>60</v>
      </c>
      <c r="C180" s="121" t="s">
        <v>832</v>
      </c>
      <c r="D180" s="217">
        <v>310</v>
      </c>
    </row>
    <row r="181" spans="1:4" ht="15" customHeight="1">
      <c r="A181" s="132" t="s">
        <v>990</v>
      </c>
      <c r="B181" s="120" t="s">
        <v>61</v>
      </c>
      <c r="C181" s="121" t="s">
        <v>832</v>
      </c>
      <c r="D181" s="217">
        <v>320</v>
      </c>
    </row>
    <row r="182" spans="1:4" ht="15" customHeight="1">
      <c r="A182" s="132" t="s">
        <v>991</v>
      </c>
      <c r="B182" s="120" t="s">
        <v>548</v>
      </c>
      <c r="C182" s="121" t="s">
        <v>832</v>
      </c>
      <c r="D182" s="217">
        <v>350</v>
      </c>
    </row>
    <row r="183" spans="1:4" ht="15" customHeight="1">
      <c r="A183" s="132" t="s">
        <v>991</v>
      </c>
      <c r="B183" s="120" t="s">
        <v>1188</v>
      </c>
      <c r="C183" s="121" t="s">
        <v>832</v>
      </c>
      <c r="D183" s="217">
        <v>400</v>
      </c>
    </row>
    <row r="184" spans="1:4" ht="15" customHeight="1">
      <c r="A184" s="132" t="s">
        <v>992</v>
      </c>
      <c r="B184" s="120" t="s">
        <v>302</v>
      </c>
      <c r="C184" s="121" t="s">
        <v>832</v>
      </c>
      <c r="D184" s="217">
        <v>290</v>
      </c>
    </row>
    <row r="185" spans="1:4" ht="15" customHeight="1">
      <c r="A185" s="132" t="s">
        <v>993</v>
      </c>
      <c r="B185" s="120" t="s">
        <v>631</v>
      </c>
      <c r="C185" s="121" t="s">
        <v>832</v>
      </c>
      <c r="D185" s="217">
        <v>290</v>
      </c>
    </row>
    <row r="186" spans="1:4" ht="15" customHeight="1">
      <c r="A186" s="132" t="s">
        <v>992</v>
      </c>
      <c r="B186" s="120" t="s">
        <v>549</v>
      </c>
      <c r="C186" s="121" t="s">
        <v>832</v>
      </c>
      <c r="D186" s="217">
        <v>250</v>
      </c>
    </row>
    <row r="187" spans="1:4" ht="15" customHeight="1">
      <c r="A187" s="132" t="s">
        <v>994</v>
      </c>
      <c r="B187" s="120" t="s">
        <v>1186</v>
      </c>
      <c r="C187" s="121" t="s">
        <v>832</v>
      </c>
      <c r="D187" s="217">
        <v>290</v>
      </c>
    </row>
    <row r="188" spans="1:4" ht="15" customHeight="1">
      <c r="A188" s="132" t="s">
        <v>995</v>
      </c>
      <c r="B188" s="120" t="s">
        <v>264</v>
      </c>
      <c r="C188" s="121" t="s">
        <v>832</v>
      </c>
      <c r="D188" s="217">
        <v>350</v>
      </c>
    </row>
    <row r="189" spans="1:4" ht="15" customHeight="1">
      <c r="A189" s="132" t="s">
        <v>996</v>
      </c>
      <c r="B189" s="120" t="s">
        <v>265</v>
      </c>
      <c r="C189" s="121" t="s">
        <v>832</v>
      </c>
      <c r="D189" s="217">
        <v>400</v>
      </c>
    </row>
    <row r="190" spans="1:4" ht="15" customHeight="1">
      <c r="A190" s="132" t="s">
        <v>997</v>
      </c>
      <c r="B190" s="120" t="s">
        <v>266</v>
      </c>
      <c r="C190" s="121" t="s">
        <v>832</v>
      </c>
      <c r="D190" s="217">
        <v>400</v>
      </c>
    </row>
    <row r="191" spans="1:4" ht="15" customHeight="1">
      <c r="A191" s="132" t="s">
        <v>998</v>
      </c>
      <c r="B191" s="120" t="s">
        <v>267</v>
      </c>
      <c r="C191" s="121" t="s">
        <v>832</v>
      </c>
      <c r="D191" s="217">
        <v>400</v>
      </c>
    </row>
    <row r="192" spans="1:4" ht="15" customHeight="1">
      <c r="A192" s="132" t="s">
        <v>999</v>
      </c>
      <c r="B192" s="120" t="s">
        <v>269</v>
      </c>
      <c r="C192" s="121" t="s">
        <v>832</v>
      </c>
      <c r="D192" s="217">
        <v>400</v>
      </c>
    </row>
    <row r="193" spans="1:4" ht="15" customHeight="1">
      <c r="A193" s="132"/>
      <c r="B193" s="120" t="s">
        <v>303</v>
      </c>
      <c r="C193" s="121" t="s">
        <v>832</v>
      </c>
      <c r="D193" s="217">
        <v>300</v>
      </c>
    </row>
    <row r="194" spans="1:4" ht="15" customHeight="1">
      <c r="A194" s="132" t="s">
        <v>1189</v>
      </c>
      <c r="B194" s="120" t="s">
        <v>1187</v>
      </c>
      <c r="C194" s="121" t="s">
        <v>832</v>
      </c>
      <c r="D194" s="217">
        <v>400</v>
      </c>
    </row>
    <row r="195" spans="1:4" ht="15" customHeight="1">
      <c r="A195" s="132" t="s">
        <v>1000</v>
      </c>
      <c r="B195" s="120" t="s">
        <v>366</v>
      </c>
      <c r="C195" s="121" t="s">
        <v>832</v>
      </c>
      <c r="D195" s="217">
        <v>400</v>
      </c>
    </row>
    <row r="196" spans="1:4" ht="15" customHeight="1">
      <c r="A196" s="132" t="s">
        <v>1001</v>
      </c>
      <c r="B196" s="120" t="s">
        <v>361</v>
      </c>
      <c r="C196" s="121" t="s">
        <v>832</v>
      </c>
      <c r="D196" s="217">
        <v>400</v>
      </c>
    </row>
    <row r="197" spans="1:4" ht="15" customHeight="1">
      <c r="A197" s="132" t="s">
        <v>976</v>
      </c>
      <c r="B197" s="120" t="s">
        <v>561</v>
      </c>
      <c r="C197" s="121" t="s">
        <v>832</v>
      </c>
      <c r="D197" s="217">
        <v>300</v>
      </c>
    </row>
    <row r="198" spans="1:4" ht="15" customHeight="1">
      <c r="A198" s="132" t="s">
        <v>1071</v>
      </c>
      <c r="B198" s="165" t="s">
        <v>1070</v>
      </c>
      <c r="C198" s="121" t="s">
        <v>832</v>
      </c>
      <c r="D198" s="164">
        <v>1300</v>
      </c>
    </row>
    <row r="199" spans="1:4" ht="15" customHeight="1">
      <c r="A199" s="521" t="str">
        <f>'доп.прайс'!A14</f>
        <v>Бактериологические исследования материала из мочеполовых органов</v>
      </c>
      <c r="B199" s="527"/>
      <c r="C199" s="527"/>
      <c r="D199" s="528"/>
    </row>
    <row r="200" spans="1:4" ht="33" customHeight="1">
      <c r="A200" s="132" t="str">
        <f>'доп.прайс'!A16</f>
        <v>А 26.20.006</v>
      </c>
      <c r="B200" s="120" t="str">
        <f>'доп.прайс'!B16</f>
        <v>Бактериологическое исследование,отделяемого из влагалища,на чувствительность к антибактериальным и противогрибковым средствам</v>
      </c>
      <c r="C200" s="121" t="str">
        <f>'доп.прайс'!C16</f>
        <v>исследование</v>
      </c>
      <c r="D200" s="217">
        <v>300</v>
      </c>
    </row>
    <row r="201" spans="1:4" ht="31.5" customHeight="1">
      <c r="A201" s="132" t="str">
        <f>'бак.посев'!A16</f>
        <v>А26.20.031.001 </v>
      </c>
      <c r="B201" s="120" t="str">
        <f>'бак.посев'!B16</f>
        <v>Посев на флору с определением чувствительности к основному спектру антибиотиков, в т.ч. Кандида</v>
      </c>
      <c r="C201" s="121" t="str">
        <f>C200</f>
        <v>исследование</v>
      </c>
      <c r="D201" s="217">
        <f>D200</f>
        <v>300</v>
      </c>
    </row>
    <row r="202" spans="1:4" ht="33.75" customHeight="1">
      <c r="A202" s="132" t="str">
        <f>'бак.посев'!A17</f>
        <v>B03.016.016</v>
      </c>
      <c r="B202" s="120" t="str">
        <f>'бак.посев'!B17</f>
        <v>Посев мочи на флору с определением чувствительности к основному спектру антибиотиков, в т.ч. Кандида</v>
      </c>
      <c r="C202" s="121" t="str">
        <f>C201</f>
        <v>исследование</v>
      </c>
      <c r="D202" s="217">
        <f>D201</f>
        <v>300</v>
      </c>
    </row>
    <row r="203" spans="1:4" ht="14.25" customHeight="1">
      <c r="A203" s="542" t="s">
        <v>1312</v>
      </c>
      <c r="B203" s="543"/>
      <c r="C203" s="543"/>
      <c r="D203" s="543"/>
    </row>
    <row r="204" spans="1:4" ht="35.25" customHeight="1">
      <c r="A204" s="132" t="s">
        <v>1008</v>
      </c>
      <c r="B204" s="226" t="s">
        <v>1288</v>
      </c>
      <c r="C204" s="121" t="s">
        <v>834</v>
      </c>
      <c r="D204" s="217">
        <v>6000</v>
      </c>
    </row>
    <row r="205" spans="1:4" ht="15">
      <c r="A205" s="529" t="s">
        <v>1313</v>
      </c>
      <c r="B205" s="530"/>
      <c r="C205" s="530"/>
      <c r="D205" s="531"/>
    </row>
    <row r="206" spans="1:4" ht="15">
      <c r="A206" s="218" t="s">
        <v>1004</v>
      </c>
      <c r="B206" s="120" t="s">
        <v>1152</v>
      </c>
      <c r="C206" s="218" t="s">
        <v>1005</v>
      </c>
      <c r="D206" s="217">
        <v>1000</v>
      </c>
    </row>
    <row r="207" spans="1:4" ht="15">
      <c r="A207" s="129"/>
      <c r="B207" s="230" t="s">
        <v>1013</v>
      </c>
      <c r="C207" s="129" t="s">
        <v>811</v>
      </c>
      <c r="D207" s="130">
        <v>200</v>
      </c>
    </row>
    <row r="208" spans="1:4" ht="44.25" customHeight="1">
      <c r="A208" s="129"/>
      <c r="B208" s="248" t="str">
        <f>B207</f>
        <v>Биологическая обратная связь</v>
      </c>
      <c r="C208" s="249" t="s">
        <v>1035</v>
      </c>
      <c r="D208" s="130">
        <v>1500</v>
      </c>
    </row>
    <row r="209" spans="1:4" ht="19.5" customHeight="1">
      <c r="A209" s="512" t="s">
        <v>1314</v>
      </c>
      <c r="B209" s="539"/>
      <c r="C209" s="539"/>
      <c r="D209" s="540"/>
    </row>
    <row r="210" spans="1:4" ht="31.5">
      <c r="A210" s="129"/>
      <c r="B210" s="250" t="s">
        <v>1289</v>
      </c>
      <c r="C210" s="251" t="str">
        <f>C202</f>
        <v>исследование</v>
      </c>
      <c r="D210" s="130">
        <v>1300</v>
      </c>
    </row>
  </sheetData>
  <sheetProtection/>
  <mergeCells count="39">
    <mergeCell ref="A209:D209"/>
    <mergeCell ref="A163:D163"/>
    <mergeCell ref="A205:D205"/>
    <mergeCell ref="A199:D199"/>
    <mergeCell ref="A146:D146"/>
    <mergeCell ref="A149:D149"/>
    <mergeCell ref="A153:D153"/>
    <mergeCell ref="A166:D166"/>
    <mergeCell ref="A177:D177"/>
    <mergeCell ref="A203:D203"/>
    <mergeCell ref="A106:D106"/>
    <mergeCell ref="A116:D116"/>
    <mergeCell ref="A122:D122"/>
    <mergeCell ref="A125:D125"/>
    <mergeCell ref="A132:D132"/>
    <mergeCell ref="A144:D144"/>
    <mergeCell ref="A84:D84"/>
    <mergeCell ref="A97:D97"/>
    <mergeCell ref="A100:D100"/>
    <mergeCell ref="A102:D102"/>
    <mergeCell ref="A103:D103"/>
    <mergeCell ref="A73:D73"/>
    <mergeCell ref="A75:D75"/>
    <mergeCell ref="A81:D81"/>
    <mergeCell ref="A33:D33"/>
    <mergeCell ref="A54:D54"/>
    <mergeCell ref="A60:D60"/>
    <mergeCell ref="A63:D63"/>
    <mergeCell ref="A65:D65"/>
    <mergeCell ref="A69:D69"/>
    <mergeCell ref="A11:D11"/>
    <mergeCell ref="A26:D26"/>
    <mergeCell ref="A15:D15"/>
    <mergeCell ref="C2:D2"/>
    <mergeCell ref="C3:D3"/>
    <mergeCell ref="C5:D5"/>
    <mergeCell ref="C6:D6"/>
    <mergeCell ref="A9:D9"/>
    <mergeCell ref="A10:D10"/>
  </mergeCells>
  <printOptions/>
  <pageMargins left="0.7086614173228347" right="0.7086614173228347" top="0.35433070866141736" bottom="0.35433070866141736" header="0.31496062992125984" footer="0.31496062992125984"/>
  <pageSetup orientation="portrait" paperSize="9" scale="65" r:id="rId1"/>
</worksheet>
</file>

<file path=xl/worksheets/sheet7.xml><?xml version="1.0" encoding="utf-8"?>
<worksheet xmlns="http://schemas.openxmlformats.org/spreadsheetml/2006/main" xmlns:r="http://schemas.openxmlformats.org/officeDocument/2006/relationships">
  <dimension ref="A2:I212"/>
  <sheetViews>
    <sheetView zoomScalePageLayoutView="0" workbookViewId="0" topLeftCell="A169">
      <selection activeCell="B213" sqref="B213"/>
    </sheetView>
  </sheetViews>
  <sheetFormatPr defaultColWidth="9.00390625" defaultRowHeight="12.75"/>
  <cols>
    <col min="1" max="1" width="0.6171875" style="340" customWidth="1"/>
    <col min="2" max="2" width="16.00390625" style="345" customWidth="1"/>
    <col min="3" max="3" width="71.00390625" style="340" customWidth="1"/>
    <col min="4" max="4" width="8.625" style="345" hidden="1" customWidth="1"/>
    <col min="5" max="5" width="9.125" style="345" hidden="1" customWidth="1"/>
    <col min="6" max="6" width="7.375" style="345" hidden="1" customWidth="1"/>
    <col min="7" max="7" width="17.375" style="345" customWidth="1"/>
    <col min="8" max="8" width="12.875" style="346" customWidth="1"/>
    <col min="9" max="16384" width="9.125" style="340" customWidth="1"/>
  </cols>
  <sheetData>
    <row r="2" spans="2:8" s="335" customFormat="1" ht="15" customHeight="1">
      <c r="B2" s="336"/>
      <c r="D2" s="337"/>
      <c r="G2" s="547" t="s">
        <v>851</v>
      </c>
      <c r="H2" s="475"/>
    </row>
    <row r="3" spans="1:8" s="335" customFormat="1" ht="15" customHeight="1">
      <c r="A3" s="338"/>
      <c r="B3" s="339"/>
      <c r="G3" s="547" t="s">
        <v>847</v>
      </c>
      <c r="H3" s="547"/>
    </row>
    <row r="4" spans="1:8" s="335" customFormat="1" ht="15" customHeight="1">
      <c r="A4" s="338" t="s">
        <v>850</v>
      </c>
      <c r="B4" s="339"/>
      <c r="G4" s="547" t="s">
        <v>846</v>
      </c>
      <c r="H4" s="547"/>
    </row>
    <row r="5" spans="2:8" s="335" customFormat="1" ht="15" customHeight="1">
      <c r="B5" s="339"/>
      <c r="G5" s="547" t="s">
        <v>1298</v>
      </c>
      <c r="H5" s="547"/>
    </row>
    <row r="6" spans="2:8" s="335" customFormat="1" ht="14.25" customHeight="1">
      <c r="B6" s="339"/>
      <c r="G6" s="547" t="s">
        <v>1297</v>
      </c>
      <c r="H6" s="547"/>
    </row>
    <row r="7" spans="2:8" ht="23.25" customHeight="1">
      <c r="B7" s="557" t="s">
        <v>820</v>
      </c>
      <c r="C7" s="557"/>
      <c r="D7" s="557"/>
      <c r="E7" s="557"/>
      <c r="F7" s="557"/>
      <c r="G7" s="557"/>
      <c r="H7" s="558"/>
    </row>
    <row r="8" spans="2:8" ht="5.25" customHeight="1">
      <c r="B8" s="557"/>
      <c r="C8" s="557"/>
      <c r="D8" s="557"/>
      <c r="E8" s="557"/>
      <c r="F8" s="557"/>
      <c r="G8" s="557"/>
      <c r="H8" s="558"/>
    </row>
    <row r="9" spans="2:8" ht="17.25" customHeight="1">
      <c r="B9" s="557" t="s">
        <v>821</v>
      </c>
      <c r="C9" s="558"/>
      <c r="D9" s="558"/>
      <c r="E9" s="558"/>
      <c r="F9" s="558"/>
      <c r="G9" s="558"/>
      <c r="H9" s="558"/>
    </row>
    <row r="10" spans="2:8" ht="17.25" customHeight="1">
      <c r="B10" s="557" t="s">
        <v>1303</v>
      </c>
      <c r="C10" s="557"/>
      <c r="D10" s="557"/>
      <c r="E10" s="557"/>
      <c r="F10" s="557"/>
      <c r="G10" s="557"/>
      <c r="H10" s="557"/>
    </row>
    <row r="11" spans="2:8" ht="17.25" customHeight="1">
      <c r="B11" s="341"/>
      <c r="C11" s="341"/>
      <c r="D11" s="341"/>
      <c r="E11" s="341"/>
      <c r="F11" s="341"/>
      <c r="G11" s="341"/>
      <c r="H11" s="341"/>
    </row>
    <row r="12" spans="2:8" ht="51.75" customHeight="1">
      <c r="B12" s="289" t="s">
        <v>93</v>
      </c>
      <c r="C12" s="290" t="s">
        <v>822</v>
      </c>
      <c r="D12" s="289"/>
      <c r="E12" s="289"/>
      <c r="F12" s="289"/>
      <c r="G12" s="290" t="s">
        <v>807</v>
      </c>
      <c r="H12" s="291" t="s">
        <v>808</v>
      </c>
    </row>
    <row r="13" spans="2:8" ht="15.75">
      <c r="B13" s="544" t="s">
        <v>814</v>
      </c>
      <c r="C13" s="545"/>
      <c r="D13" s="545"/>
      <c r="E13" s="545"/>
      <c r="F13" s="545"/>
      <c r="G13" s="545"/>
      <c r="H13" s="545"/>
    </row>
    <row r="14" spans="2:8" ht="31.5">
      <c r="B14" s="273" t="s">
        <v>1589</v>
      </c>
      <c r="C14" s="277" t="s">
        <v>1590</v>
      </c>
      <c r="D14" s="293">
        <v>200</v>
      </c>
      <c r="E14" s="292">
        <v>250</v>
      </c>
      <c r="F14" s="292">
        <v>250</v>
      </c>
      <c r="G14" s="292" t="s">
        <v>809</v>
      </c>
      <c r="H14" s="294">
        <v>800</v>
      </c>
    </row>
    <row r="15" spans="2:8" ht="15.75" hidden="1">
      <c r="B15" s="292" t="s">
        <v>852</v>
      </c>
      <c r="C15" s="295" t="s">
        <v>853</v>
      </c>
      <c r="D15" s="293">
        <v>200</v>
      </c>
      <c r="E15" s="292">
        <v>250</v>
      </c>
      <c r="F15" s="292">
        <v>250</v>
      </c>
      <c r="G15" s="292" t="s">
        <v>1110</v>
      </c>
      <c r="H15" s="294">
        <v>500</v>
      </c>
    </row>
    <row r="16" spans="2:8" ht="31.5" hidden="1">
      <c r="B16" s="292" t="s">
        <v>859</v>
      </c>
      <c r="C16" s="295" t="s">
        <v>860</v>
      </c>
      <c r="D16" s="293">
        <v>200</v>
      </c>
      <c r="E16" s="292">
        <v>250</v>
      </c>
      <c r="F16" s="292">
        <v>250</v>
      </c>
      <c r="G16" s="292" t="s">
        <v>1111</v>
      </c>
      <c r="H16" s="294">
        <v>500</v>
      </c>
    </row>
    <row r="17" spans="2:8" ht="31.5" hidden="1">
      <c r="B17" s="292" t="s">
        <v>854</v>
      </c>
      <c r="C17" s="295" t="s">
        <v>855</v>
      </c>
      <c r="D17" s="293">
        <v>200</v>
      </c>
      <c r="E17" s="292">
        <v>250</v>
      </c>
      <c r="F17" s="292">
        <v>250</v>
      </c>
      <c r="G17" s="292" t="s">
        <v>1112</v>
      </c>
      <c r="H17" s="294">
        <v>500</v>
      </c>
    </row>
    <row r="18" spans="2:8" ht="15.75">
      <c r="B18" s="292" t="s">
        <v>1592</v>
      </c>
      <c r="C18" s="273" t="s">
        <v>1591</v>
      </c>
      <c r="D18" s="293"/>
      <c r="E18" s="292"/>
      <c r="F18" s="292"/>
      <c r="G18" s="292" t="s">
        <v>809</v>
      </c>
      <c r="H18" s="294">
        <v>700</v>
      </c>
    </row>
    <row r="19" spans="2:8" ht="15.75">
      <c r="B19" s="276" t="s">
        <v>856</v>
      </c>
      <c r="C19" s="273" t="s">
        <v>1504</v>
      </c>
      <c r="D19" s="293">
        <v>200</v>
      </c>
      <c r="E19" s="292">
        <v>250</v>
      </c>
      <c r="F19" s="292">
        <v>250</v>
      </c>
      <c r="G19" s="292" t="s">
        <v>809</v>
      </c>
      <c r="H19" s="294">
        <v>800</v>
      </c>
    </row>
    <row r="20" spans="2:8" ht="15.75">
      <c r="B20" s="292" t="s">
        <v>1118</v>
      </c>
      <c r="C20" s="275" t="s">
        <v>1505</v>
      </c>
      <c r="D20" s="293"/>
      <c r="E20" s="292"/>
      <c r="F20" s="292"/>
      <c r="G20" s="292" t="s">
        <v>809</v>
      </c>
      <c r="H20" s="294">
        <v>700</v>
      </c>
    </row>
    <row r="21" spans="2:8" ht="15.75" customHeight="1">
      <c r="B21" s="276" t="s">
        <v>1507</v>
      </c>
      <c r="C21" s="273" t="s">
        <v>1506</v>
      </c>
      <c r="D21" s="293">
        <v>200</v>
      </c>
      <c r="E21" s="292">
        <v>250</v>
      </c>
      <c r="F21" s="292">
        <v>250</v>
      </c>
      <c r="G21" s="292" t="s">
        <v>809</v>
      </c>
      <c r="H21" s="294">
        <v>800</v>
      </c>
    </row>
    <row r="22" spans="2:8" ht="42" customHeight="1">
      <c r="B22" s="276" t="s">
        <v>1507</v>
      </c>
      <c r="C22" s="277" t="s">
        <v>1593</v>
      </c>
      <c r="D22" s="293">
        <v>200</v>
      </c>
      <c r="E22" s="292">
        <v>250</v>
      </c>
      <c r="F22" s="292">
        <v>250</v>
      </c>
      <c r="G22" s="292" t="s">
        <v>809</v>
      </c>
      <c r="H22" s="294">
        <v>800</v>
      </c>
    </row>
    <row r="23" spans="2:8" ht="15.75">
      <c r="B23" s="292" t="s">
        <v>1120</v>
      </c>
      <c r="C23" s="273" t="s">
        <v>1508</v>
      </c>
      <c r="D23" s="293"/>
      <c r="E23" s="292"/>
      <c r="F23" s="292"/>
      <c r="G23" s="292" t="str">
        <f>G22</f>
        <v>1 прием</v>
      </c>
      <c r="H23" s="294">
        <v>550</v>
      </c>
    </row>
    <row r="24" spans="2:8" ht="15.75">
      <c r="B24" s="292" t="str">
        <f>B23</f>
        <v>А13.23.003</v>
      </c>
      <c r="C24" s="295" t="str">
        <f>C23</f>
        <v>Медико-логопедическое исследование при дизартрии </v>
      </c>
      <c r="D24" s="293">
        <v>200</v>
      </c>
      <c r="E24" s="292">
        <v>250</v>
      </c>
      <c r="F24" s="292">
        <v>250</v>
      </c>
      <c r="G24" s="292" t="s">
        <v>809</v>
      </c>
      <c r="H24" s="294">
        <v>400</v>
      </c>
    </row>
    <row r="25" spans="2:8" ht="31.5">
      <c r="B25" s="292" t="s">
        <v>1119</v>
      </c>
      <c r="C25" s="275" t="s">
        <v>1509</v>
      </c>
      <c r="D25" s="293"/>
      <c r="E25" s="292"/>
      <c r="F25" s="292"/>
      <c r="G25" s="292" t="s">
        <v>809</v>
      </c>
      <c r="H25" s="294">
        <v>500</v>
      </c>
    </row>
    <row r="26" spans="2:8" ht="29.25" customHeight="1">
      <c r="B26" s="292" t="s">
        <v>857</v>
      </c>
      <c r="C26" s="274" t="s">
        <v>1510</v>
      </c>
      <c r="D26" s="293">
        <v>200</v>
      </c>
      <c r="E26" s="292">
        <v>250</v>
      </c>
      <c r="F26" s="292">
        <v>250</v>
      </c>
      <c r="G26" s="292" t="s">
        <v>809</v>
      </c>
      <c r="H26" s="294">
        <v>800</v>
      </c>
    </row>
    <row r="27" spans="2:8" ht="15.75">
      <c r="B27" s="292" t="str">
        <f>B14</f>
        <v>B01.015.001</v>
      </c>
      <c r="C27" s="275" t="s">
        <v>858</v>
      </c>
      <c r="D27" s="293"/>
      <c r="E27" s="292"/>
      <c r="F27" s="292"/>
      <c r="G27" s="292" t="str">
        <f>G30</f>
        <v>1 исследование</v>
      </c>
      <c r="H27" s="294">
        <v>1150</v>
      </c>
    </row>
    <row r="28" spans="2:8" ht="15.75">
      <c r="B28" s="292" t="s">
        <v>1283</v>
      </c>
      <c r="C28" s="273" t="s">
        <v>853</v>
      </c>
      <c r="D28" s="293">
        <v>200</v>
      </c>
      <c r="E28" s="292">
        <v>250</v>
      </c>
      <c r="F28" s="292">
        <v>250</v>
      </c>
      <c r="G28" s="292" t="s">
        <v>809</v>
      </c>
      <c r="H28" s="294">
        <v>800</v>
      </c>
    </row>
    <row r="29" spans="2:8" ht="15" customHeight="1">
      <c r="B29" s="559" t="s">
        <v>1150</v>
      </c>
      <c r="C29" s="550"/>
      <c r="D29" s="550"/>
      <c r="E29" s="550"/>
      <c r="F29" s="550"/>
      <c r="G29" s="550"/>
      <c r="H29" s="550"/>
    </row>
    <row r="30" spans="2:8" ht="31.5">
      <c r="B30" s="292" t="s">
        <v>861</v>
      </c>
      <c r="C30" s="274" t="s">
        <v>862</v>
      </c>
      <c r="D30" s="295">
        <v>450</v>
      </c>
      <c r="E30" s="295">
        <v>500</v>
      </c>
      <c r="F30" s="295">
        <v>550</v>
      </c>
      <c r="G30" s="295" t="s">
        <v>810</v>
      </c>
      <c r="H30" s="297">
        <v>950</v>
      </c>
    </row>
    <row r="31" spans="2:8" ht="31.5">
      <c r="B31" s="292" t="str">
        <f>B30</f>
        <v>A04.16.001</v>
      </c>
      <c r="C31" s="295" t="s">
        <v>1338</v>
      </c>
      <c r="D31" s="295"/>
      <c r="E31" s="295"/>
      <c r="F31" s="295"/>
      <c r="G31" s="295" t="str">
        <f>G30</f>
        <v>1 исследование</v>
      </c>
      <c r="H31" s="297">
        <f>950+300</f>
        <v>1250</v>
      </c>
    </row>
    <row r="32" spans="2:8" ht="30.75" customHeight="1">
      <c r="B32" s="276" t="s">
        <v>1511</v>
      </c>
      <c r="C32" s="275" t="s">
        <v>1356</v>
      </c>
      <c r="D32" s="295">
        <v>150</v>
      </c>
      <c r="E32" s="295">
        <v>170</v>
      </c>
      <c r="F32" s="295">
        <v>200</v>
      </c>
      <c r="G32" s="295" t="s">
        <v>810</v>
      </c>
      <c r="H32" s="297">
        <v>750</v>
      </c>
    </row>
    <row r="33" spans="2:8" ht="15.75">
      <c r="B33" s="276" t="s">
        <v>1513</v>
      </c>
      <c r="C33" s="275" t="s">
        <v>1512</v>
      </c>
      <c r="D33" s="295">
        <v>500</v>
      </c>
      <c r="E33" s="295">
        <v>550</v>
      </c>
      <c r="F33" s="295">
        <v>600</v>
      </c>
      <c r="G33" s="295" t="s">
        <v>810</v>
      </c>
      <c r="H33" s="297">
        <v>1200</v>
      </c>
    </row>
    <row r="34" spans="2:8" ht="15.75">
      <c r="B34" s="292"/>
      <c r="C34" s="560" t="s">
        <v>410</v>
      </c>
      <c r="D34" s="560"/>
      <c r="E34" s="560"/>
      <c r="F34" s="560"/>
      <c r="G34" s="560"/>
      <c r="H34" s="560"/>
    </row>
    <row r="35" spans="2:8" ht="15.75">
      <c r="B35" s="292" t="s">
        <v>864</v>
      </c>
      <c r="C35" s="295" t="s">
        <v>865</v>
      </c>
      <c r="D35" s="295">
        <v>240</v>
      </c>
      <c r="E35" s="295">
        <v>250</v>
      </c>
      <c r="F35" s="295">
        <v>300</v>
      </c>
      <c r="G35" s="295" t="s">
        <v>810</v>
      </c>
      <c r="H35" s="297">
        <v>800</v>
      </c>
    </row>
    <row r="36" spans="2:8" ht="15.75">
      <c r="B36" s="292" t="s">
        <v>1041</v>
      </c>
      <c r="C36" s="275" t="s">
        <v>1514</v>
      </c>
      <c r="D36" s="295"/>
      <c r="E36" s="295"/>
      <c r="F36" s="295"/>
      <c r="G36" s="295" t="str">
        <f>G35</f>
        <v>1 исследование</v>
      </c>
      <c r="H36" s="297">
        <v>800</v>
      </c>
    </row>
    <row r="37" spans="2:8" ht="15.75" hidden="1">
      <c r="B37" s="292" t="s">
        <v>866</v>
      </c>
      <c r="C37" s="295" t="s">
        <v>867</v>
      </c>
      <c r="D37" s="295">
        <v>230</v>
      </c>
      <c r="E37" s="295">
        <v>250</v>
      </c>
      <c r="F37" s="295">
        <v>300</v>
      </c>
      <c r="G37" s="295" t="s">
        <v>810</v>
      </c>
      <c r="H37" s="297">
        <v>410</v>
      </c>
    </row>
    <row r="38" spans="2:8" ht="15.75">
      <c r="B38" s="292" t="s">
        <v>868</v>
      </c>
      <c r="C38" s="273" t="s">
        <v>1515</v>
      </c>
      <c r="D38" s="295">
        <v>400</v>
      </c>
      <c r="E38" s="295">
        <v>550</v>
      </c>
      <c r="F38" s="295">
        <v>550</v>
      </c>
      <c r="G38" s="295" t="s">
        <v>810</v>
      </c>
      <c r="H38" s="297">
        <v>1500</v>
      </c>
    </row>
    <row r="39" spans="2:8" ht="15.75">
      <c r="B39" s="292" t="s">
        <v>869</v>
      </c>
      <c r="C39" s="295" t="s">
        <v>870</v>
      </c>
      <c r="D39" s="295">
        <v>350</v>
      </c>
      <c r="E39" s="295">
        <v>400</v>
      </c>
      <c r="F39" s="295">
        <v>400</v>
      </c>
      <c r="G39" s="295" t="s">
        <v>810</v>
      </c>
      <c r="H39" s="297">
        <v>750</v>
      </c>
    </row>
    <row r="40" spans="2:8" ht="15.75">
      <c r="B40" s="281" t="s">
        <v>1026</v>
      </c>
      <c r="C40" s="273" t="s">
        <v>1516</v>
      </c>
      <c r="D40" s="295"/>
      <c r="E40" s="295"/>
      <c r="F40" s="295"/>
      <c r="G40" s="295" t="s">
        <v>810</v>
      </c>
      <c r="H40" s="297">
        <v>900</v>
      </c>
    </row>
    <row r="41" spans="2:8" ht="15.75">
      <c r="B41" s="281" t="s">
        <v>1040</v>
      </c>
      <c r="C41" s="273" t="s">
        <v>1517</v>
      </c>
      <c r="D41" s="295"/>
      <c r="E41" s="295"/>
      <c r="F41" s="295"/>
      <c r="G41" s="295" t="str">
        <f>G40</f>
        <v>1 исследование</v>
      </c>
      <c r="H41" s="297">
        <v>650</v>
      </c>
    </row>
    <row r="42" spans="2:8" ht="15.75">
      <c r="B42" s="281" t="s">
        <v>1109</v>
      </c>
      <c r="C42" s="273" t="s">
        <v>1518</v>
      </c>
      <c r="D42" s="295"/>
      <c r="E42" s="295"/>
      <c r="F42" s="295"/>
      <c r="G42" s="295" t="str">
        <f>G41</f>
        <v>1 исследование</v>
      </c>
      <c r="H42" s="297">
        <v>650</v>
      </c>
    </row>
    <row r="43" spans="2:8" ht="15.75">
      <c r="B43" s="276" t="s">
        <v>1520</v>
      </c>
      <c r="C43" s="273" t="s">
        <v>1519</v>
      </c>
      <c r="D43" s="295"/>
      <c r="E43" s="295"/>
      <c r="F43" s="295"/>
      <c r="G43" s="295" t="str">
        <f>G42</f>
        <v>1 исследование</v>
      </c>
      <c r="H43" s="297">
        <v>750</v>
      </c>
    </row>
    <row r="44" spans="2:8" ht="15.75">
      <c r="B44" s="298" t="s">
        <v>1277</v>
      </c>
      <c r="C44" s="299" t="s">
        <v>1278</v>
      </c>
      <c r="D44" s="298"/>
      <c r="E44" s="298"/>
      <c r="F44" s="298"/>
      <c r="G44" s="300" t="s">
        <v>810</v>
      </c>
      <c r="H44" s="294">
        <v>1400</v>
      </c>
    </row>
    <row r="45" spans="2:8" ht="15.75">
      <c r="B45" s="301" t="s">
        <v>1280</v>
      </c>
      <c r="C45" s="302" t="s">
        <v>1279</v>
      </c>
      <c r="D45" s="298"/>
      <c r="E45" s="298"/>
      <c r="F45" s="298"/>
      <c r="G45" s="300" t="s">
        <v>810</v>
      </c>
      <c r="H45" s="294">
        <v>1200</v>
      </c>
    </row>
    <row r="46" spans="2:8" ht="15.75">
      <c r="B46" s="276" t="s">
        <v>1286</v>
      </c>
      <c r="C46" s="273" t="s">
        <v>1521</v>
      </c>
      <c r="D46" s="298"/>
      <c r="E46" s="298"/>
      <c r="F46" s="298"/>
      <c r="G46" s="300" t="s">
        <v>810</v>
      </c>
      <c r="H46" s="294">
        <v>500</v>
      </c>
    </row>
    <row r="47" spans="2:8" ht="15.75">
      <c r="B47" s="561" t="s">
        <v>1044</v>
      </c>
      <c r="C47" s="550"/>
      <c r="D47" s="550"/>
      <c r="E47" s="550"/>
      <c r="F47" s="550"/>
      <c r="G47" s="550"/>
      <c r="H47" s="550"/>
    </row>
    <row r="48" spans="2:8" ht="15.75">
      <c r="B48" s="276" t="s">
        <v>1523</v>
      </c>
      <c r="C48" s="273" t="s">
        <v>1522</v>
      </c>
      <c r="D48" s="298">
        <v>100</v>
      </c>
      <c r="E48" s="298">
        <v>150</v>
      </c>
      <c r="F48" s="298">
        <v>180</v>
      </c>
      <c r="G48" s="300" t="s">
        <v>810</v>
      </c>
      <c r="H48" s="294">
        <v>300</v>
      </c>
    </row>
    <row r="49" spans="2:8" ht="31.5">
      <c r="B49" s="276" t="s">
        <v>1525</v>
      </c>
      <c r="C49" s="274" t="s">
        <v>1524</v>
      </c>
      <c r="D49" s="298">
        <v>85</v>
      </c>
      <c r="E49" s="298">
        <v>100</v>
      </c>
      <c r="F49" s="298">
        <v>120</v>
      </c>
      <c r="G49" s="300" t="s">
        <v>810</v>
      </c>
      <c r="H49" s="294">
        <v>200</v>
      </c>
    </row>
    <row r="50" spans="2:8" ht="15.75">
      <c r="B50" s="296" t="s">
        <v>1148</v>
      </c>
      <c r="C50" s="273" t="s">
        <v>1526</v>
      </c>
      <c r="D50" s="298"/>
      <c r="E50" s="298"/>
      <c r="F50" s="298"/>
      <c r="G50" s="276" t="s">
        <v>810</v>
      </c>
      <c r="H50" s="294">
        <v>1500</v>
      </c>
    </row>
    <row r="51" spans="2:8" ht="15.75">
      <c r="B51" s="303" t="s">
        <v>1149</v>
      </c>
      <c r="C51" s="275" t="s">
        <v>1527</v>
      </c>
      <c r="D51" s="298"/>
      <c r="E51" s="298"/>
      <c r="F51" s="298"/>
      <c r="G51" s="276" t="s">
        <v>810</v>
      </c>
      <c r="H51" s="294">
        <v>1200</v>
      </c>
    </row>
    <row r="52" spans="2:8" ht="48" customHeight="1">
      <c r="B52" s="300" t="s">
        <v>1287</v>
      </c>
      <c r="C52" s="275" t="s">
        <v>1528</v>
      </c>
      <c r="D52" s="298">
        <v>400</v>
      </c>
      <c r="E52" s="298">
        <v>600</v>
      </c>
      <c r="F52" s="298">
        <v>600</v>
      </c>
      <c r="G52" s="300" t="s">
        <v>810</v>
      </c>
      <c r="H52" s="294">
        <v>500</v>
      </c>
    </row>
    <row r="53" spans="2:8" ht="13.5" customHeight="1">
      <c r="B53" s="549" t="s">
        <v>1045</v>
      </c>
      <c r="C53" s="549"/>
      <c r="D53" s="549"/>
      <c r="E53" s="549"/>
      <c r="F53" s="549"/>
      <c r="G53" s="549"/>
      <c r="H53" s="549"/>
    </row>
    <row r="54" spans="2:9" ht="15.75">
      <c r="B54" s="292" t="s">
        <v>871</v>
      </c>
      <c r="C54" s="273" t="s">
        <v>1529</v>
      </c>
      <c r="D54" s="298">
        <v>400</v>
      </c>
      <c r="E54" s="298">
        <v>600</v>
      </c>
      <c r="F54" s="298">
        <v>600</v>
      </c>
      <c r="G54" s="300" t="s">
        <v>810</v>
      </c>
      <c r="H54" s="294">
        <v>2000</v>
      </c>
      <c r="I54" s="342"/>
    </row>
    <row r="55" spans="2:8" ht="15.75">
      <c r="B55" s="549" t="s">
        <v>1046</v>
      </c>
      <c r="C55" s="545"/>
      <c r="D55" s="545"/>
      <c r="E55" s="545"/>
      <c r="F55" s="545"/>
      <c r="G55" s="545"/>
      <c r="H55" s="545"/>
    </row>
    <row r="56" spans="2:8" ht="15.75">
      <c r="B56" s="304"/>
      <c r="C56" s="551" t="s">
        <v>1533</v>
      </c>
      <c r="D56" s="551"/>
      <c r="E56" s="551"/>
      <c r="F56" s="551"/>
      <c r="G56" s="551"/>
      <c r="H56" s="551"/>
    </row>
    <row r="57" spans="2:8" ht="15.75">
      <c r="B57" s="292" t="s">
        <v>872</v>
      </c>
      <c r="C57" s="273" t="s">
        <v>1530</v>
      </c>
      <c r="D57" s="305" t="s">
        <v>531</v>
      </c>
      <c r="E57" s="306">
        <v>200</v>
      </c>
      <c r="F57" s="306">
        <v>200</v>
      </c>
      <c r="G57" s="307" t="s">
        <v>810</v>
      </c>
      <c r="H57" s="308">
        <v>250</v>
      </c>
    </row>
    <row r="58" spans="2:8" ht="15.75">
      <c r="B58" s="292" t="s">
        <v>872</v>
      </c>
      <c r="C58" s="273" t="s">
        <v>1531</v>
      </c>
      <c r="D58" s="305" t="s">
        <v>532</v>
      </c>
      <c r="E58" s="306">
        <v>250</v>
      </c>
      <c r="F58" s="306">
        <v>250</v>
      </c>
      <c r="G58" s="307" t="s">
        <v>810</v>
      </c>
      <c r="H58" s="308">
        <v>400</v>
      </c>
    </row>
    <row r="59" spans="2:8" ht="15.75">
      <c r="B59" s="292"/>
      <c r="C59" s="273" t="s">
        <v>1532</v>
      </c>
      <c r="D59" s="305"/>
      <c r="E59" s="306"/>
      <c r="F59" s="306"/>
      <c r="G59" s="307"/>
      <c r="H59" s="308"/>
    </row>
    <row r="60" spans="2:8" ht="15.75">
      <c r="B60" s="292" t="s">
        <v>873</v>
      </c>
      <c r="C60" s="309" t="s">
        <v>427</v>
      </c>
      <c r="D60" s="305" t="s">
        <v>531</v>
      </c>
      <c r="E60" s="306">
        <f>SUM(E57)</f>
        <v>200</v>
      </c>
      <c r="F60" s="306">
        <f>SUM(F57)</f>
        <v>200</v>
      </c>
      <c r="G60" s="307" t="s">
        <v>810</v>
      </c>
      <c r="H60" s="308">
        <v>200</v>
      </c>
    </row>
    <row r="61" spans="2:8" ht="15.75">
      <c r="B61" s="292" t="s">
        <v>873</v>
      </c>
      <c r="C61" s="309" t="s">
        <v>428</v>
      </c>
      <c r="D61" s="305" t="s">
        <v>532</v>
      </c>
      <c r="E61" s="306">
        <f>SUM(E58)</f>
        <v>250</v>
      </c>
      <c r="F61" s="306">
        <f>SUM(F58)</f>
        <v>250</v>
      </c>
      <c r="G61" s="307" t="s">
        <v>810</v>
      </c>
      <c r="H61" s="308">
        <v>250</v>
      </c>
    </row>
    <row r="62" spans="2:8" ht="15.75">
      <c r="B62" s="292" t="s">
        <v>874</v>
      </c>
      <c r="C62" s="273" t="s">
        <v>1534</v>
      </c>
      <c r="D62" s="306">
        <v>110</v>
      </c>
      <c r="E62" s="306">
        <v>110</v>
      </c>
      <c r="F62" s="306">
        <v>110</v>
      </c>
      <c r="G62" s="307" t="s">
        <v>810</v>
      </c>
      <c r="H62" s="308">
        <v>250</v>
      </c>
    </row>
    <row r="63" spans="2:8" ht="15.75">
      <c r="B63" s="296" t="s">
        <v>1103</v>
      </c>
      <c r="C63" s="275" t="s">
        <v>1535</v>
      </c>
      <c r="D63" s="274"/>
      <c r="E63" s="274"/>
      <c r="F63" s="274"/>
      <c r="G63" s="307" t="s">
        <v>810</v>
      </c>
      <c r="H63" s="308">
        <v>100</v>
      </c>
    </row>
    <row r="64" spans="2:8" ht="15" customHeight="1">
      <c r="B64" s="553" t="s">
        <v>1113</v>
      </c>
      <c r="C64" s="554"/>
      <c r="D64" s="554"/>
      <c r="E64" s="554"/>
      <c r="F64" s="554"/>
      <c r="G64" s="554"/>
      <c r="H64" s="554"/>
    </row>
    <row r="65" spans="2:8" ht="18" customHeight="1">
      <c r="B65" s="310" t="s">
        <v>1095</v>
      </c>
      <c r="C65" s="273" t="s">
        <v>1536</v>
      </c>
      <c r="D65" s="311"/>
      <c r="E65" s="312"/>
      <c r="F65" s="311" t="s">
        <v>1089</v>
      </c>
      <c r="G65" s="307" t="s">
        <v>810</v>
      </c>
      <c r="H65" s="308">
        <v>300</v>
      </c>
    </row>
    <row r="66" spans="2:8" ht="18.75" customHeight="1">
      <c r="B66" s="555" t="s">
        <v>1114</v>
      </c>
      <c r="C66" s="545"/>
      <c r="D66" s="545"/>
      <c r="E66" s="545"/>
      <c r="F66" s="545"/>
      <c r="G66" s="545"/>
      <c r="H66" s="308"/>
    </row>
    <row r="67" spans="2:8" ht="15.75">
      <c r="B67" s="310" t="s">
        <v>1096</v>
      </c>
      <c r="C67" s="313" t="s">
        <v>1086</v>
      </c>
      <c r="D67" s="310"/>
      <c r="E67" s="312"/>
      <c r="F67" s="311" t="s">
        <v>1089</v>
      </c>
      <c r="G67" s="307" t="s">
        <v>810</v>
      </c>
      <c r="H67" s="308">
        <v>300</v>
      </c>
    </row>
    <row r="68" spans="2:8" ht="15.75">
      <c r="B68" s="310" t="s">
        <v>1107</v>
      </c>
      <c r="C68" s="313" t="s">
        <v>1106</v>
      </c>
      <c r="D68" s="310"/>
      <c r="E68" s="312"/>
      <c r="F68" s="311" t="s">
        <v>1089</v>
      </c>
      <c r="G68" s="307" t="s">
        <v>810</v>
      </c>
      <c r="H68" s="308">
        <v>300</v>
      </c>
    </row>
    <row r="69" spans="2:8" ht="15.75">
      <c r="B69" s="310" t="s">
        <v>1097</v>
      </c>
      <c r="C69" s="313" t="s">
        <v>1085</v>
      </c>
      <c r="D69" s="310"/>
      <c r="E69" s="312"/>
      <c r="F69" s="311" t="s">
        <v>1089</v>
      </c>
      <c r="G69" s="307" t="s">
        <v>810</v>
      </c>
      <c r="H69" s="308">
        <v>300</v>
      </c>
    </row>
    <row r="70" spans="2:8" ht="15.75">
      <c r="B70" s="310" t="s">
        <v>1098</v>
      </c>
      <c r="C70" s="313" t="s">
        <v>1088</v>
      </c>
      <c r="D70" s="310"/>
      <c r="E70" s="312"/>
      <c r="F70" s="311" t="s">
        <v>1089</v>
      </c>
      <c r="G70" s="307" t="s">
        <v>810</v>
      </c>
      <c r="H70" s="308">
        <v>300</v>
      </c>
    </row>
    <row r="71" spans="2:8" ht="15.75">
      <c r="B71" s="310" t="s">
        <v>1099</v>
      </c>
      <c r="C71" s="313" t="s">
        <v>1087</v>
      </c>
      <c r="D71" s="310"/>
      <c r="E71" s="312"/>
      <c r="F71" s="311" t="s">
        <v>1089</v>
      </c>
      <c r="G71" s="307" t="s">
        <v>810</v>
      </c>
      <c r="H71" s="308">
        <v>300</v>
      </c>
    </row>
    <row r="72" spans="2:8" ht="15.75">
      <c r="B72" s="310" t="s">
        <v>1100</v>
      </c>
      <c r="C72" s="313" t="s">
        <v>1092</v>
      </c>
      <c r="D72" s="310"/>
      <c r="E72" s="312"/>
      <c r="F72" s="311" t="s">
        <v>1089</v>
      </c>
      <c r="G72" s="307" t="s">
        <v>810</v>
      </c>
      <c r="H72" s="308">
        <v>300</v>
      </c>
    </row>
    <row r="73" spans="2:8" ht="15.75">
      <c r="B73" s="310" t="s">
        <v>1104</v>
      </c>
      <c r="C73" s="313" t="s">
        <v>1093</v>
      </c>
      <c r="D73" s="310"/>
      <c r="E73" s="312"/>
      <c r="F73" s="311" t="s">
        <v>1089</v>
      </c>
      <c r="G73" s="307" t="s">
        <v>810</v>
      </c>
      <c r="H73" s="308">
        <v>300</v>
      </c>
    </row>
    <row r="74" spans="2:8" ht="15.75">
      <c r="B74" s="310" t="s">
        <v>1084</v>
      </c>
      <c r="C74" s="313" t="s">
        <v>1537</v>
      </c>
      <c r="D74" s="310"/>
      <c r="E74" s="312"/>
      <c r="F74" s="311" t="s">
        <v>1089</v>
      </c>
      <c r="G74" s="307" t="s">
        <v>810</v>
      </c>
      <c r="H74" s="308">
        <v>320</v>
      </c>
    </row>
    <row r="75" spans="2:8" ht="15.75">
      <c r="B75" s="555" t="s">
        <v>1115</v>
      </c>
      <c r="C75" s="550"/>
      <c r="D75" s="550"/>
      <c r="E75" s="550"/>
      <c r="F75" s="550"/>
      <c r="G75" s="550"/>
      <c r="H75" s="308"/>
    </row>
    <row r="76" spans="2:8" ht="19.5" customHeight="1">
      <c r="B76" s="310" t="s">
        <v>1083</v>
      </c>
      <c r="C76" s="313" t="s">
        <v>1090</v>
      </c>
      <c r="D76" s="310"/>
      <c r="E76" s="312"/>
      <c r="F76" s="311" t="s">
        <v>1089</v>
      </c>
      <c r="G76" s="307" t="s">
        <v>810</v>
      </c>
      <c r="H76" s="308">
        <v>300</v>
      </c>
    </row>
    <row r="77" spans="2:8" ht="15.75">
      <c r="B77" s="311" t="s">
        <v>1082</v>
      </c>
      <c r="C77" s="314" t="s">
        <v>1091</v>
      </c>
      <c r="D77" s="311"/>
      <c r="E77" s="311"/>
      <c r="F77" s="311" t="s">
        <v>1089</v>
      </c>
      <c r="G77" s="307" t="s">
        <v>810</v>
      </c>
      <c r="H77" s="308">
        <v>300</v>
      </c>
    </row>
    <row r="78" spans="2:8" ht="31.5">
      <c r="B78" s="311" t="s">
        <v>1101</v>
      </c>
      <c r="C78" s="274" t="s">
        <v>1538</v>
      </c>
      <c r="D78" s="311"/>
      <c r="E78" s="311"/>
      <c r="F78" s="311" t="s">
        <v>1089</v>
      </c>
      <c r="G78" s="307" t="s">
        <v>810</v>
      </c>
      <c r="H78" s="308">
        <v>300</v>
      </c>
    </row>
    <row r="79" spans="2:8" ht="31.5">
      <c r="B79" s="311" t="s">
        <v>1102</v>
      </c>
      <c r="C79" s="275" t="s">
        <v>1539</v>
      </c>
      <c r="D79" s="311"/>
      <c r="E79" s="311"/>
      <c r="F79" s="311" t="s">
        <v>1089</v>
      </c>
      <c r="G79" s="307" t="s">
        <v>810</v>
      </c>
      <c r="H79" s="308">
        <v>300</v>
      </c>
    </row>
    <row r="80" spans="2:8" ht="15.75">
      <c r="B80" s="276" t="s">
        <v>1541</v>
      </c>
      <c r="C80" s="275" t="s">
        <v>1540</v>
      </c>
      <c r="D80" s="311"/>
      <c r="E80" s="311"/>
      <c r="F80" s="311" t="s">
        <v>1089</v>
      </c>
      <c r="G80" s="307" t="s">
        <v>810</v>
      </c>
      <c r="H80" s="308">
        <v>300</v>
      </c>
    </row>
    <row r="81" spans="2:8" ht="15.75">
      <c r="B81" s="311" t="s">
        <v>1105</v>
      </c>
      <c r="C81" s="315" t="s">
        <v>1094</v>
      </c>
      <c r="D81" s="311"/>
      <c r="E81" s="311"/>
      <c r="F81" s="311" t="s">
        <v>1089</v>
      </c>
      <c r="G81" s="307" t="s">
        <v>810</v>
      </c>
      <c r="H81" s="308">
        <v>300</v>
      </c>
    </row>
    <row r="82" spans="2:8" ht="15.75">
      <c r="B82" s="311" t="s">
        <v>1108</v>
      </c>
      <c r="C82" s="273" t="s">
        <v>1542</v>
      </c>
      <c r="D82" s="311"/>
      <c r="E82" s="311"/>
      <c r="F82" s="311" t="s">
        <v>1089</v>
      </c>
      <c r="G82" s="307" t="s">
        <v>810</v>
      </c>
      <c r="H82" s="308">
        <v>300</v>
      </c>
    </row>
    <row r="83" spans="2:8" ht="15.75">
      <c r="B83" s="276" t="s">
        <v>1544</v>
      </c>
      <c r="C83" s="273" t="s">
        <v>1543</v>
      </c>
      <c r="D83" s="311"/>
      <c r="E83" s="311"/>
      <c r="F83" s="311" t="s">
        <v>1089</v>
      </c>
      <c r="G83" s="307" t="s">
        <v>810</v>
      </c>
      <c r="H83" s="308">
        <v>300</v>
      </c>
    </row>
    <row r="84" spans="2:8" ht="15.75">
      <c r="B84" s="276" t="s">
        <v>1546</v>
      </c>
      <c r="C84" s="273" t="s">
        <v>1545</v>
      </c>
      <c r="D84" s="306">
        <v>170</v>
      </c>
      <c r="E84" s="306">
        <f>SUM(E60)</f>
        <v>200</v>
      </c>
      <c r="F84" s="306">
        <f>SUM(F60)</f>
        <v>200</v>
      </c>
      <c r="G84" s="307" t="s">
        <v>810</v>
      </c>
      <c r="H84" s="308">
        <v>400</v>
      </c>
    </row>
    <row r="85" spans="2:8" ht="15.75" hidden="1">
      <c r="B85" s="552" t="s">
        <v>818</v>
      </c>
      <c r="C85" s="545"/>
      <c r="D85" s="545"/>
      <c r="E85" s="545"/>
      <c r="F85" s="545"/>
      <c r="G85" s="545"/>
      <c r="H85" s="545"/>
    </row>
    <row r="86" spans="2:8" ht="15.75" hidden="1">
      <c r="B86" s="292" t="s">
        <v>875</v>
      </c>
      <c r="C86" s="316" t="s">
        <v>633</v>
      </c>
      <c r="D86" s="317"/>
      <c r="E86" s="298"/>
      <c r="F86" s="298"/>
      <c r="G86" s="296" t="s">
        <v>811</v>
      </c>
      <c r="H86" s="294">
        <v>600</v>
      </c>
    </row>
    <row r="87" spans="2:8" ht="15.75" hidden="1">
      <c r="B87" s="292" t="s">
        <v>876</v>
      </c>
      <c r="C87" s="316" t="s">
        <v>634</v>
      </c>
      <c r="D87" s="298">
        <v>100</v>
      </c>
      <c r="E87" s="298">
        <v>130</v>
      </c>
      <c r="F87" s="298">
        <v>130</v>
      </c>
      <c r="G87" s="296" t="s">
        <v>811</v>
      </c>
      <c r="H87" s="294">
        <v>380</v>
      </c>
    </row>
    <row r="88" spans="2:8" ht="15.75" hidden="1">
      <c r="B88" s="292" t="s">
        <v>875</v>
      </c>
      <c r="C88" s="316" t="s">
        <v>632</v>
      </c>
      <c r="D88" s="298">
        <v>85</v>
      </c>
      <c r="E88" s="298">
        <v>85</v>
      </c>
      <c r="F88" s="298"/>
      <c r="G88" s="296" t="s">
        <v>811</v>
      </c>
      <c r="H88" s="294">
        <v>440</v>
      </c>
    </row>
    <row r="89" spans="2:8" ht="15.75" hidden="1">
      <c r="B89" s="552" t="s">
        <v>1047</v>
      </c>
      <c r="C89" s="545"/>
      <c r="D89" s="545"/>
      <c r="E89" s="545"/>
      <c r="F89" s="545"/>
      <c r="G89" s="545"/>
      <c r="H89" s="545"/>
    </row>
    <row r="90" spans="2:8" ht="15.75" hidden="1">
      <c r="B90" s="298"/>
      <c r="C90" s="548" t="s">
        <v>815</v>
      </c>
      <c r="D90" s="548"/>
      <c r="E90" s="548"/>
      <c r="F90" s="318"/>
      <c r="G90" s="278"/>
      <c r="H90" s="294"/>
    </row>
    <row r="91" spans="2:8" ht="15.75" hidden="1">
      <c r="B91" s="292" t="s">
        <v>877</v>
      </c>
      <c r="C91" s="316" t="s">
        <v>878</v>
      </c>
      <c r="D91" s="298">
        <v>105</v>
      </c>
      <c r="E91" s="298">
        <v>115</v>
      </c>
      <c r="F91" s="298">
        <v>120</v>
      </c>
      <c r="G91" s="300" t="s">
        <v>810</v>
      </c>
      <c r="H91" s="294">
        <v>140</v>
      </c>
    </row>
    <row r="92" spans="2:8" ht="15.75" hidden="1">
      <c r="B92" s="304"/>
      <c r="C92" s="319" t="s">
        <v>453</v>
      </c>
      <c r="D92" s="320" t="s">
        <v>533</v>
      </c>
      <c r="E92" s="298">
        <v>100</v>
      </c>
      <c r="F92" s="298">
        <v>100</v>
      </c>
      <c r="G92" s="300" t="s">
        <v>810</v>
      </c>
      <c r="H92" s="294">
        <v>100</v>
      </c>
    </row>
    <row r="93" spans="2:8" ht="15.75" hidden="1">
      <c r="B93" s="304"/>
      <c r="C93" s="319" t="s">
        <v>454</v>
      </c>
      <c r="D93" s="320" t="s">
        <v>533</v>
      </c>
      <c r="E93" s="298">
        <v>100</v>
      </c>
      <c r="F93" s="298">
        <v>100</v>
      </c>
      <c r="G93" s="300" t="s">
        <v>810</v>
      </c>
      <c r="H93" s="294">
        <v>100</v>
      </c>
    </row>
    <row r="94" spans="2:8" ht="15.75" hidden="1">
      <c r="B94" s="298"/>
      <c r="C94" s="321" t="s">
        <v>816</v>
      </c>
      <c r="D94" s="298"/>
      <c r="E94" s="298"/>
      <c r="F94" s="298"/>
      <c r="G94" s="300"/>
      <c r="H94" s="294"/>
    </row>
    <row r="95" spans="2:8" ht="15.75" hidden="1">
      <c r="B95" s="292" t="s">
        <v>879</v>
      </c>
      <c r="C95" s="316" t="s">
        <v>435</v>
      </c>
      <c r="D95" s="298">
        <v>110</v>
      </c>
      <c r="E95" s="298">
        <v>110</v>
      </c>
      <c r="F95" s="298">
        <v>110</v>
      </c>
      <c r="G95" s="300" t="s">
        <v>810</v>
      </c>
      <c r="H95" s="294">
        <v>130</v>
      </c>
    </row>
    <row r="96" spans="2:8" ht="15.75" hidden="1">
      <c r="B96" s="292" t="s">
        <v>880</v>
      </c>
      <c r="C96" s="316" t="s">
        <v>436</v>
      </c>
      <c r="D96" s="298">
        <v>60</v>
      </c>
      <c r="E96" s="298">
        <v>80</v>
      </c>
      <c r="F96" s="298">
        <v>80</v>
      </c>
      <c r="G96" s="300" t="s">
        <v>810</v>
      </c>
      <c r="H96" s="294">
        <v>100</v>
      </c>
    </row>
    <row r="97" spans="2:8" ht="15.75" hidden="1">
      <c r="B97" s="292" t="s">
        <v>881</v>
      </c>
      <c r="C97" s="316" t="s">
        <v>437</v>
      </c>
      <c r="D97" s="298">
        <v>100</v>
      </c>
      <c r="E97" s="298">
        <v>110</v>
      </c>
      <c r="F97" s="298">
        <v>110</v>
      </c>
      <c r="G97" s="300" t="s">
        <v>810</v>
      </c>
      <c r="H97" s="294">
        <f>'[1]Тромбоциты'!$C$54</f>
        <v>130</v>
      </c>
    </row>
    <row r="98" spans="2:8" ht="15.75" hidden="1">
      <c r="B98" s="292" t="s">
        <v>882</v>
      </c>
      <c r="C98" s="316" t="s">
        <v>438</v>
      </c>
      <c r="D98" s="298">
        <v>150</v>
      </c>
      <c r="E98" s="298">
        <v>150</v>
      </c>
      <c r="F98" s="298">
        <v>170</v>
      </c>
      <c r="G98" s="300" t="s">
        <v>810</v>
      </c>
      <c r="H98" s="294">
        <f>'[1]Лейкоформ.'!$C$54</f>
        <v>230</v>
      </c>
    </row>
    <row r="99" spans="2:8" ht="15.75" hidden="1">
      <c r="B99" s="292" t="s">
        <v>883</v>
      </c>
      <c r="C99" s="316" t="s">
        <v>439</v>
      </c>
      <c r="D99" s="298">
        <v>110</v>
      </c>
      <c r="E99" s="298">
        <v>120</v>
      </c>
      <c r="F99" s="298">
        <v>130</v>
      </c>
      <c r="G99" s="300" t="s">
        <v>810</v>
      </c>
      <c r="H99" s="294">
        <f>'[1]Ан.крови'!$C$53</f>
        <v>150</v>
      </c>
    </row>
    <row r="100" spans="2:8" ht="15.75" hidden="1">
      <c r="B100" s="292" t="s">
        <v>884</v>
      </c>
      <c r="C100" s="316" t="s">
        <v>284</v>
      </c>
      <c r="D100" s="298">
        <v>50</v>
      </c>
      <c r="E100" s="298">
        <v>50</v>
      </c>
      <c r="F100" s="298">
        <v>50</v>
      </c>
      <c r="G100" s="300" t="s">
        <v>810</v>
      </c>
      <c r="H100" s="294">
        <v>50</v>
      </c>
    </row>
    <row r="101" spans="2:8" ht="15.75" hidden="1">
      <c r="B101" s="292" t="s">
        <v>885</v>
      </c>
      <c r="C101" s="316" t="s">
        <v>440</v>
      </c>
      <c r="D101" s="298"/>
      <c r="E101" s="298"/>
      <c r="F101" s="298"/>
      <c r="G101" s="300" t="s">
        <v>810</v>
      </c>
      <c r="H101" s="294">
        <v>50</v>
      </c>
    </row>
    <row r="102" spans="2:8" ht="15.75" hidden="1">
      <c r="B102" s="292" t="s">
        <v>886</v>
      </c>
      <c r="C102" s="316" t="s">
        <v>441</v>
      </c>
      <c r="D102" s="298">
        <v>70</v>
      </c>
      <c r="E102" s="298">
        <v>70</v>
      </c>
      <c r="F102" s="298">
        <v>70</v>
      </c>
      <c r="G102" s="300" t="s">
        <v>810</v>
      </c>
      <c r="H102" s="294">
        <v>80</v>
      </c>
    </row>
    <row r="103" spans="2:8" ht="15.75" hidden="1">
      <c r="B103" s="292" t="s">
        <v>887</v>
      </c>
      <c r="C103" s="316" t="s">
        <v>888</v>
      </c>
      <c r="D103" s="298">
        <v>120</v>
      </c>
      <c r="E103" s="298">
        <v>120</v>
      </c>
      <c r="F103" s="298">
        <v>120</v>
      </c>
      <c r="G103" s="300" t="s">
        <v>810</v>
      </c>
      <c r="H103" s="294">
        <v>140</v>
      </c>
    </row>
    <row r="104" spans="2:8" ht="15.75" hidden="1">
      <c r="B104" s="304"/>
      <c r="C104" s="316" t="s">
        <v>443</v>
      </c>
      <c r="D104" s="298">
        <v>140</v>
      </c>
      <c r="E104" s="298">
        <v>140</v>
      </c>
      <c r="F104" s="298">
        <v>140</v>
      </c>
      <c r="G104" s="300" t="s">
        <v>810</v>
      </c>
      <c r="H104" s="294">
        <v>150</v>
      </c>
    </row>
    <row r="105" spans="2:8" ht="15.75" hidden="1">
      <c r="B105" s="292" t="s">
        <v>890</v>
      </c>
      <c r="C105" s="316" t="s">
        <v>889</v>
      </c>
      <c r="D105" s="298">
        <v>90</v>
      </c>
      <c r="E105" s="298">
        <v>90</v>
      </c>
      <c r="F105" s="298">
        <v>90</v>
      </c>
      <c r="G105" s="300" t="s">
        <v>810</v>
      </c>
      <c r="H105" s="294">
        <v>100</v>
      </c>
    </row>
    <row r="106" spans="2:8" ht="15.75" hidden="1">
      <c r="B106" s="304"/>
      <c r="C106" s="316" t="s">
        <v>445</v>
      </c>
      <c r="D106" s="298">
        <v>120</v>
      </c>
      <c r="E106" s="298">
        <v>120</v>
      </c>
      <c r="F106" s="298">
        <v>120</v>
      </c>
      <c r="G106" s="300" t="s">
        <v>810</v>
      </c>
      <c r="H106" s="294">
        <v>120</v>
      </c>
    </row>
    <row r="107" spans="2:8" ht="15.75" hidden="1">
      <c r="B107" s="304"/>
      <c r="C107" s="316" t="s">
        <v>446</v>
      </c>
      <c r="D107" s="298">
        <v>150</v>
      </c>
      <c r="E107" s="298">
        <v>150</v>
      </c>
      <c r="F107" s="298">
        <v>150</v>
      </c>
      <c r="G107" s="300" t="s">
        <v>810</v>
      </c>
      <c r="H107" s="294">
        <v>150</v>
      </c>
    </row>
    <row r="108" spans="2:8" ht="15.75" hidden="1">
      <c r="B108" s="304"/>
      <c r="C108" s="316" t="s">
        <v>447</v>
      </c>
      <c r="D108" s="298">
        <v>80</v>
      </c>
      <c r="E108" s="298">
        <v>80</v>
      </c>
      <c r="F108" s="298">
        <v>80</v>
      </c>
      <c r="G108" s="300" t="s">
        <v>810</v>
      </c>
      <c r="H108" s="294">
        <v>80</v>
      </c>
    </row>
    <row r="109" spans="2:8" ht="15.75" hidden="1">
      <c r="B109" s="304"/>
      <c r="C109" s="316" t="s">
        <v>448</v>
      </c>
      <c r="D109" s="298">
        <v>120</v>
      </c>
      <c r="E109" s="298">
        <v>120</v>
      </c>
      <c r="F109" s="298">
        <v>120</v>
      </c>
      <c r="G109" s="300" t="s">
        <v>810</v>
      </c>
      <c r="H109" s="294">
        <v>120</v>
      </c>
    </row>
    <row r="110" spans="2:8" ht="15.75" hidden="1">
      <c r="B110" s="292" t="s">
        <v>891</v>
      </c>
      <c r="C110" s="316" t="s">
        <v>892</v>
      </c>
      <c r="D110" s="298">
        <v>100</v>
      </c>
      <c r="E110" s="322">
        <v>100</v>
      </c>
      <c r="F110" s="322">
        <v>100</v>
      </c>
      <c r="G110" s="300" t="s">
        <v>810</v>
      </c>
      <c r="H110" s="294">
        <v>100</v>
      </c>
    </row>
    <row r="111" spans="2:8" ht="15.75" hidden="1">
      <c r="B111" s="292" t="s">
        <v>894</v>
      </c>
      <c r="C111" s="316" t="s">
        <v>893</v>
      </c>
      <c r="D111" s="298">
        <v>160</v>
      </c>
      <c r="E111" s="322">
        <v>160</v>
      </c>
      <c r="F111" s="322">
        <v>160</v>
      </c>
      <c r="G111" s="300" t="s">
        <v>810</v>
      </c>
      <c r="H111" s="294">
        <v>160</v>
      </c>
    </row>
    <row r="112" spans="2:8" ht="15.75" hidden="1">
      <c r="B112" s="304"/>
      <c r="C112" s="316" t="s">
        <v>451</v>
      </c>
      <c r="D112" s="298">
        <v>100</v>
      </c>
      <c r="E112" s="322">
        <v>100</v>
      </c>
      <c r="F112" s="322">
        <v>100</v>
      </c>
      <c r="G112" s="300" t="s">
        <v>810</v>
      </c>
      <c r="H112" s="294">
        <v>100</v>
      </c>
    </row>
    <row r="113" spans="2:8" ht="15.75" hidden="1">
      <c r="B113" s="304"/>
      <c r="C113" s="316" t="s">
        <v>455</v>
      </c>
      <c r="D113" s="298">
        <v>50</v>
      </c>
      <c r="E113" s="298">
        <v>50</v>
      </c>
      <c r="F113" s="298">
        <v>50</v>
      </c>
      <c r="G113" s="300" t="s">
        <v>810</v>
      </c>
      <c r="H113" s="294">
        <v>60</v>
      </c>
    </row>
    <row r="114" spans="2:8" ht="15.75" hidden="1">
      <c r="B114" s="304"/>
      <c r="C114" s="316" t="s">
        <v>456</v>
      </c>
      <c r="D114" s="298">
        <v>80</v>
      </c>
      <c r="E114" s="298">
        <v>80</v>
      </c>
      <c r="F114" s="298">
        <v>80</v>
      </c>
      <c r="G114" s="300" t="s">
        <v>810</v>
      </c>
      <c r="H114" s="294">
        <v>80</v>
      </c>
    </row>
    <row r="115" spans="2:8" ht="15.75" hidden="1">
      <c r="B115" s="304" t="s">
        <v>923</v>
      </c>
      <c r="C115" s="316" t="s">
        <v>457</v>
      </c>
      <c r="D115" s="298">
        <v>100</v>
      </c>
      <c r="E115" s="298">
        <v>100</v>
      </c>
      <c r="F115" s="298">
        <v>100</v>
      </c>
      <c r="G115" s="300" t="s">
        <v>810</v>
      </c>
      <c r="H115" s="294">
        <v>120</v>
      </c>
    </row>
    <row r="116" spans="2:8" ht="15.75" hidden="1">
      <c r="B116" s="304" t="s">
        <v>890</v>
      </c>
      <c r="C116" s="323" t="s">
        <v>47</v>
      </c>
      <c r="D116" s="324" t="s">
        <v>832</v>
      </c>
      <c r="E116" s="325">
        <v>80</v>
      </c>
      <c r="F116" s="311"/>
      <c r="G116" s="324" t="s">
        <v>832</v>
      </c>
      <c r="H116" s="326">
        <v>80</v>
      </c>
    </row>
    <row r="117" spans="2:8" ht="15.75" hidden="1">
      <c r="B117" s="304" t="s">
        <v>891</v>
      </c>
      <c r="C117" s="323" t="s">
        <v>48</v>
      </c>
      <c r="D117" s="324" t="s">
        <v>832</v>
      </c>
      <c r="E117" s="325">
        <v>80</v>
      </c>
      <c r="F117" s="311"/>
      <c r="G117" s="324" t="s">
        <v>832</v>
      </c>
      <c r="H117" s="326">
        <v>80</v>
      </c>
    </row>
    <row r="118" spans="2:8" ht="15.75" hidden="1">
      <c r="B118" s="304"/>
      <c r="C118" s="323" t="s">
        <v>49</v>
      </c>
      <c r="D118" s="324" t="s">
        <v>832</v>
      </c>
      <c r="E118" s="325">
        <v>80</v>
      </c>
      <c r="F118" s="311"/>
      <c r="G118" s="324" t="s">
        <v>832</v>
      </c>
      <c r="H118" s="326">
        <v>80</v>
      </c>
    </row>
    <row r="119" spans="2:8" ht="15.75" hidden="1">
      <c r="B119" s="304" t="s">
        <v>921</v>
      </c>
      <c r="C119" s="323" t="s">
        <v>50</v>
      </c>
      <c r="D119" s="324" t="s">
        <v>832</v>
      </c>
      <c r="E119" s="325">
        <v>80</v>
      </c>
      <c r="F119" s="311"/>
      <c r="G119" s="324" t="s">
        <v>832</v>
      </c>
      <c r="H119" s="326">
        <v>80</v>
      </c>
    </row>
    <row r="120" spans="2:8" ht="15.75" hidden="1">
      <c r="B120" s="304"/>
      <c r="C120" s="323" t="s">
        <v>51</v>
      </c>
      <c r="D120" s="324" t="s">
        <v>832</v>
      </c>
      <c r="E120" s="325">
        <v>80</v>
      </c>
      <c r="F120" s="311"/>
      <c r="G120" s="324" t="s">
        <v>832</v>
      </c>
      <c r="H120" s="326">
        <v>80</v>
      </c>
    </row>
    <row r="121" spans="2:8" ht="15.75" hidden="1">
      <c r="B121" s="304"/>
      <c r="C121" s="323" t="s">
        <v>52</v>
      </c>
      <c r="D121" s="324" t="s">
        <v>832</v>
      </c>
      <c r="E121" s="325">
        <v>80</v>
      </c>
      <c r="F121" s="311"/>
      <c r="G121" s="324" t="s">
        <v>832</v>
      </c>
      <c r="H121" s="326">
        <v>80</v>
      </c>
    </row>
    <row r="122" spans="2:8" ht="15.75" hidden="1">
      <c r="B122" s="304"/>
      <c r="C122" s="323" t="s">
        <v>53</v>
      </c>
      <c r="D122" s="324" t="s">
        <v>832</v>
      </c>
      <c r="E122" s="325">
        <v>80</v>
      </c>
      <c r="F122" s="311"/>
      <c r="G122" s="324" t="s">
        <v>832</v>
      </c>
      <c r="H122" s="326">
        <v>80</v>
      </c>
    </row>
    <row r="123" spans="2:8" ht="15.75" hidden="1">
      <c r="B123" s="304"/>
      <c r="C123" s="323" t="s">
        <v>54</v>
      </c>
      <c r="D123" s="324" t="s">
        <v>832</v>
      </c>
      <c r="E123" s="325">
        <v>80</v>
      </c>
      <c r="F123" s="311"/>
      <c r="G123" s="324" t="s">
        <v>832</v>
      </c>
      <c r="H123" s="326">
        <v>80</v>
      </c>
    </row>
    <row r="124" spans="2:8" ht="15.75" hidden="1">
      <c r="B124" s="304"/>
      <c r="C124" s="323" t="s">
        <v>55</v>
      </c>
      <c r="D124" s="324" t="s">
        <v>832</v>
      </c>
      <c r="E124" s="325">
        <v>100</v>
      </c>
      <c r="F124" s="311"/>
      <c r="G124" s="324" t="s">
        <v>832</v>
      </c>
      <c r="H124" s="326">
        <v>100</v>
      </c>
    </row>
    <row r="125" spans="2:8" ht="15.75" hidden="1">
      <c r="B125" s="304" t="s">
        <v>914</v>
      </c>
      <c r="C125" s="323" t="s">
        <v>552</v>
      </c>
      <c r="D125" s="324" t="s">
        <v>832</v>
      </c>
      <c r="E125" s="325">
        <v>80</v>
      </c>
      <c r="F125" s="311"/>
      <c r="G125" s="324" t="s">
        <v>832</v>
      </c>
      <c r="H125" s="326">
        <v>80</v>
      </c>
    </row>
    <row r="126" spans="2:8" ht="15.75" hidden="1">
      <c r="B126" s="327" t="s">
        <v>913</v>
      </c>
      <c r="C126" s="323" t="s">
        <v>916</v>
      </c>
      <c r="D126" s="324"/>
      <c r="E126" s="325"/>
      <c r="F126" s="311"/>
      <c r="G126" s="324" t="s">
        <v>832</v>
      </c>
      <c r="H126" s="326">
        <v>90</v>
      </c>
    </row>
    <row r="127" spans="2:8" ht="15.75" hidden="1">
      <c r="B127" s="304"/>
      <c r="C127" s="323" t="s">
        <v>917</v>
      </c>
      <c r="D127" s="324"/>
      <c r="E127" s="325"/>
      <c r="F127" s="311"/>
      <c r="G127" s="324" t="s">
        <v>832</v>
      </c>
      <c r="H127" s="326">
        <v>170</v>
      </c>
    </row>
    <row r="128" spans="2:8" ht="15.75" hidden="1">
      <c r="B128" s="304"/>
      <c r="C128" s="323" t="s">
        <v>918</v>
      </c>
      <c r="D128" s="324"/>
      <c r="E128" s="325"/>
      <c r="F128" s="311"/>
      <c r="G128" s="324" t="s">
        <v>832</v>
      </c>
      <c r="H128" s="326">
        <v>170</v>
      </c>
    </row>
    <row r="129" spans="2:8" ht="15.75" hidden="1">
      <c r="B129" s="304"/>
      <c r="C129" s="323" t="s">
        <v>919</v>
      </c>
      <c r="D129" s="324"/>
      <c r="E129" s="325"/>
      <c r="F129" s="311"/>
      <c r="G129" s="324" t="s">
        <v>832</v>
      </c>
      <c r="H129" s="326">
        <v>180</v>
      </c>
    </row>
    <row r="130" spans="2:8" ht="15.75" hidden="1">
      <c r="B130" s="552" t="s">
        <v>823</v>
      </c>
      <c r="C130" s="545"/>
      <c r="D130" s="545"/>
      <c r="E130" s="545"/>
      <c r="F130" s="545"/>
      <c r="G130" s="545"/>
      <c r="H130" s="545"/>
    </row>
    <row r="131" spans="2:8" ht="15.75" hidden="1">
      <c r="B131" s="292" t="s">
        <v>895</v>
      </c>
      <c r="C131" s="316" t="s">
        <v>460</v>
      </c>
      <c r="D131" s="298">
        <v>120</v>
      </c>
      <c r="E131" s="298">
        <v>130</v>
      </c>
      <c r="F131" s="298">
        <v>130</v>
      </c>
      <c r="G131" s="296" t="s">
        <v>811</v>
      </c>
      <c r="H131" s="294">
        <v>150</v>
      </c>
    </row>
    <row r="132" spans="2:8" ht="15.75" hidden="1">
      <c r="B132" s="292" t="s">
        <v>896</v>
      </c>
      <c r="C132" s="316" t="s">
        <v>461</v>
      </c>
      <c r="D132" s="298">
        <v>70</v>
      </c>
      <c r="E132" s="298">
        <v>80</v>
      </c>
      <c r="F132" s="298">
        <v>80</v>
      </c>
      <c r="G132" s="296" t="s">
        <v>811</v>
      </c>
      <c r="H132" s="294">
        <v>100</v>
      </c>
    </row>
    <row r="133" spans="2:8" ht="15.75" hidden="1">
      <c r="B133" s="292" t="s">
        <v>897</v>
      </c>
      <c r="C133" s="316" t="s">
        <v>462</v>
      </c>
      <c r="D133" s="298">
        <v>100</v>
      </c>
      <c r="E133" s="298">
        <v>110</v>
      </c>
      <c r="F133" s="298">
        <v>110</v>
      </c>
      <c r="G133" s="296" t="s">
        <v>811</v>
      </c>
      <c r="H133" s="294">
        <v>130</v>
      </c>
    </row>
    <row r="134" spans="2:8" ht="15.75" hidden="1">
      <c r="B134" s="544" t="s">
        <v>819</v>
      </c>
      <c r="C134" s="545"/>
      <c r="D134" s="545"/>
      <c r="E134" s="545"/>
      <c r="F134" s="545"/>
      <c r="G134" s="545"/>
      <c r="H134" s="545"/>
    </row>
    <row r="135" spans="2:8" ht="15.75" hidden="1">
      <c r="B135" s="292" t="s">
        <v>898</v>
      </c>
      <c r="C135" s="319" t="s">
        <v>465</v>
      </c>
      <c r="D135" s="320" t="s">
        <v>534</v>
      </c>
      <c r="E135" s="298">
        <v>50</v>
      </c>
      <c r="F135" s="298">
        <v>50</v>
      </c>
      <c r="G135" s="296" t="s">
        <v>811</v>
      </c>
      <c r="H135" s="294">
        <v>50</v>
      </c>
    </row>
    <row r="136" spans="2:8" ht="15.75" hidden="1">
      <c r="B136" s="292" t="s">
        <v>899</v>
      </c>
      <c r="C136" s="319" t="s">
        <v>466</v>
      </c>
      <c r="D136" s="320" t="s">
        <v>534</v>
      </c>
      <c r="E136" s="298">
        <v>50</v>
      </c>
      <c r="F136" s="298">
        <v>50</v>
      </c>
      <c r="G136" s="296" t="s">
        <v>811</v>
      </c>
      <c r="H136" s="294">
        <v>50</v>
      </c>
    </row>
    <row r="137" spans="2:8" ht="15.75" hidden="1">
      <c r="B137" s="292" t="s">
        <v>900</v>
      </c>
      <c r="C137" s="319" t="s">
        <v>467</v>
      </c>
      <c r="D137" s="320" t="s">
        <v>535</v>
      </c>
      <c r="E137" s="298">
        <v>80</v>
      </c>
      <c r="F137" s="298">
        <v>80</v>
      </c>
      <c r="G137" s="296" t="s">
        <v>811</v>
      </c>
      <c r="H137" s="294">
        <v>80</v>
      </c>
    </row>
    <row r="138" spans="2:8" ht="15.75" hidden="1">
      <c r="B138" s="292" t="s">
        <v>901</v>
      </c>
      <c r="C138" s="319" t="s">
        <v>468</v>
      </c>
      <c r="D138" s="320" t="s">
        <v>534</v>
      </c>
      <c r="E138" s="298">
        <v>50</v>
      </c>
      <c r="F138" s="298">
        <v>50</v>
      </c>
      <c r="G138" s="296" t="s">
        <v>811</v>
      </c>
      <c r="H138" s="294">
        <v>50</v>
      </c>
    </row>
    <row r="139" spans="2:8" ht="15.75" hidden="1">
      <c r="B139" s="292" t="s">
        <v>901</v>
      </c>
      <c r="C139" s="319" t="s">
        <v>469</v>
      </c>
      <c r="D139" s="320" t="s">
        <v>534</v>
      </c>
      <c r="E139" s="298">
        <v>50</v>
      </c>
      <c r="F139" s="298">
        <v>50</v>
      </c>
      <c r="G139" s="296" t="s">
        <v>811</v>
      </c>
      <c r="H139" s="294">
        <v>50</v>
      </c>
    </row>
    <row r="140" spans="2:8" ht="15.75" hidden="1">
      <c r="B140" s="292" t="s">
        <v>901</v>
      </c>
      <c r="C140" s="319" t="s">
        <v>470</v>
      </c>
      <c r="D140" s="320" t="s">
        <v>534</v>
      </c>
      <c r="E140" s="298">
        <v>50</v>
      </c>
      <c r="F140" s="298">
        <v>50</v>
      </c>
      <c r="G140" s="296" t="s">
        <v>811</v>
      </c>
      <c r="H140" s="294">
        <v>50</v>
      </c>
    </row>
    <row r="141" spans="2:8" ht="15.75" hidden="1">
      <c r="B141" s="292" t="s">
        <v>901</v>
      </c>
      <c r="C141" s="319" t="s">
        <v>471</v>
      </c>
      <c r="D141" s="320" t="s">
        <v>534</v>
      </c>
      <c r="E141" s="298">
        <v>50</v>
      </c>
      <c r="F141" s="298">
        <v>50</v>
      </c>
      <c r="G141" s="296" t="s">
        <v>811</v>
      </c>
      <c r="H141" s="294">
        <v>50</v>
      </c>
    </row>
    <row r="142" spans="2:8" ht="15.75" hidden="1">
      <c r="B142" s="292" t="s">
        <v>901</v>
      </c>
      <c r="C142" s="319" t="s">
        <v>472</v>
      </c>
      <c r="D142" s="320" t="s">
        <v>534</v>
      </c>
      <c r="E142" s="298">
        <v>50</v>
      </c>
      <c r="F142" s="298">
        <v>50</v>
      </c>
      <c r="G142" s="296" t="s">
        <v>811</v>
      </c>
      <c r="H142" s="294">
        <v>50</v>
      </c>
    </row>
    <row r="143" spans="2:8" ht="15.75" hidden="1">
      <c r="B143" s="292" t="s">
        <v>901</v>
      </c>
      <c r="C143" s="319" t="s">
        <v>473</v>
      </c>
      <c r="D143" s="320" t="s">
        <v>535</v>
      </c>
      <c r="E143" s="298">
        <v>80</v>
      </c>
      <c r="F143" s="298">
        <v>80</v>
      </c>
      <c r="G143" s="296" t="s">
        <v>811</v>
      </c>
      <c r="H143" s="294">
        <v>80</v>
      </c>
    </row>
    <row r="144" spans="2:8" ht="15.75" hidden="1">
      <c r="B144" s="292" t="s">
        <v>902</v>
      </c>
      <c r="C144" s="319" t="s">
        <v>474</v>
      </c>
      <c r="D144" s="320" t="s">
        <v>533</v>
      </c>
      <c r="E144" s="298">
        <v>110</v>
      </c>
      <c r="F144" s="298">
        <v>110</v>
      </c>
      <c r="G144" s="296" t="s">
        <v>811</v>
      </c>
      <c r="H144" s="294">
        <v>110</v>
      </c>
    </row>
    <row r="145" spans="2:8" ht="15.75" hidden="1">
      <c r="B145" s="292" t="s">
        <v>903</v>
      </c>
      <c r="C145" s="319" t="s">
        <v>475</v>
      </c>
      <c r="D145" s="320" t="s">
        <v>536</v>
      </c>
      <c r="E145" s="298">
        <v>80</v>
      </c>
      <c r="F145" s="298">
        <v>80</v>
      </c>
      <c r="G145" s="296" t="s">
        <v>811</v>
      </c>
      <c r="H145" s="294">
        <v>80</v>
      </c>
    </row>
    <row r="146" spans="2:8" ht="15.75" hidden="1">
      <c r="B146" s="292" t="s">
        <v>904</v>
      </c>
      <c r="C146" s="319" t="s">
        <v>476</v>
      </c>
      <c r="D146" s="320" t="s">
        <v>537</v>
      </c>
      <c r="E146" s="298">
        <v>60</v>
      </c>
      <c r="F146" s="298">
        <v>60</v>
      </c>
      <c r="G146" s="296" t="s">
        <v>811</v>
      </c>
      <c r="H146" s="294">
        <v>60</v>
      </c>
    </row>
    <row r="147" spans="2:8" ht="15.75" hidden="1">
      <c r="B147" s="292" t="s">
        <v>904</v>
      </c>
      <c r="C147" s="319" t="s">
        <v>477</v>
      </c>
      <c r="D147" s="320" t="s">
        <v>533</v>
      </c>
      <c r="E147" s="298">
        <v>110</v>
      </c>
      <c r="F147" s="298">
        <v>110</v>
      </c>
      <c r="G147" s="296" t="s">
        <v>811</v>
      </c>
      <c r="H147" s="294">
        <v>110</v>
      </c>
    </row>
    <row r="148" spans="2:8" ht="15.75" hidden="1">
      <c r="B148" s="292" t="s">
        <v>905</v>
      </c>
      <c r="C148" s="319" t="s">
        <v>478</v>
      </c>
      <c r="D148" s="320" t="s">
        <v>534</v>
      </c>
      <c r="E148" s="298">
        <v>50</v>
      </c>
      <c r="F148" s="298">
        <v>50</v>
      </c>
      <c r="G148" s="296" t="s">
        <v>811</v>
      </c>
      <c r="H148" s="294">
        <v>50</v>
      </c>
    </row>
    <row r="149" spans="2:8" ht="15.75" hidden="1">
      <c r="B149" s="292" t="s">
        <v>905</v>
      </c>
      <c r="C149" s="319" t="s">
        <v>479</v>
      </c>
      <c r="D149" s="320" t="s">
        <v>538</v>
      </c>
      <c r="E149" s="298">
        <v>50</v>
      </c>
      <c r="F149" s="298">
        <v>50</v>
      </c>
      <c r="G149" s="296" t="s">
        <v>811</v>
      </c>
      <c r="H149" s="294">
        <v>50</v>
      </c>
    </row>
    <row r="150" spans="2:8" ht="15.75" hidden="1">
      <c r="B150" s="292" t="s">
        <v>905</v>
      </c>
      <c r="C150" s="319" t="s">
        <v>480</v>
      </c>
      <c r="D150" s="320" t="s">
        <v>534</v>
      </c>
      <c r="E150" s="298">
        <v>50</v>
      </c>
      <c r="F150" s="298">
        <v>50</v>
      </c>
      <c r="G150" s="296" t="s">
        <v>811</v>
      </c>
      <c r="H150" s="294">
        <v>50</v>
      </c>
    </row>
    <row r="151" spans="2:8" ht="15.75" hidden="1">
      <c r="B151" s="292" t="s">
        <v>906</v>
      </c>
      <c r="C151" s="319" t="s">
        <v>481</v>
      </c>
      <c r="D151" s="320" t="s">
        <v>539</v>
      </c>
      <c r="E151" s="298">
        <v>40</v>
      </c>
      <c r="F151" s="298">
        <v>40</v>
      </c>
      <c r="G151" s="296" t="s">
        <v>811</v>
      </c>
      <c r="H151" s="294">
        <v>50</v>
      </c>
    </row>
    <row r="152" spans="2:8" ht="15.75" hidden="1">
      <c r="B152" s="292" t="s">
        <v>907</v>
      </c>
      <c r="C152" s="319" t="s">
        <v>482</v>
      </c>
      <c r="D152" s="320" t="s">
        <v>539</v>
      </c>
      <c r="E152" s="298">
        <v>40</v>
      </c>
      <c r="F152" s="298">
        <v>40</v>
      </c>
      <c r="G152" s="296" t="s">
        <v>811</v>
      </c>
      <c r="H152" s="294">
        <v>50</v>
      </c>
    </row>
    <row r="153" spans="2:8" ht="15.75" hidden="1">
      <c r="B153" s="292" t="s">
        <v>903</v>
      </c>
      <c r="C153" s="319" t="s">
        <v>484</v>
      </c>
      <c r="D153" s="320" t="s">
        <v>540</v>
      </c>
      <c r="E153" s="298">
        <v>180</v>
      </c>
      <c r="F153" s="298">
        <v>180</v>
      </c>
      <c r="G153" s="296" t="s">
        <v>811</v>
      </c>
      <c r="H153" s="294">
        <f>'[1]Массаж'!$C$50</f>
        <v>250</v>
      </c>
    </row>
    <row r="154" spans="2:8" ht="19.5" customHeight="1">
      <c r="B154" s="546" t="s">
        <v>1116</v>
      </c>
      <c r="C154" s="545"/>
      <c r="D154" s="545"/>
      <c r="E154" s="545"/>
      <c r="F154" s="545"/>
      <c r="G154" s="545"/>
      <c r="H154" s="545"/>
    </row>
    <row r="155" spans="2:8" ht="15.75">
      <c r="B155" s="276" t="s">
        <v>1547</v>
      </c>
      <c r="C155" s="316" t="s">
        <v>486</v>
      </c>
      <c r="D155" s="298">
        <v>50</v>
      </c>
      <c r="E155" s="298">
        <v>75</v>
      </c>
      <c r="F155" s="298">
        <v>75</v>
      </c>
      <c r="G155" s="296" t="s">
        <v>811</v>
      </c>
      <c r="H155" s="294">
        <f>'[1]Галотер.'!$C$54</f>
        <v>100</v>
      </c>
    </row>
    <row r="156" spans="2:8" ht="15.75" hidden="1">
      <c r="B156" s="292" t="s">
        <v>908</v>
      </c>
      <c r="C156" s="328" t="s">
        <v>487</v>
      </c>
      <c r="D156" s="298">
        <v>10</v>
      </c>
      <c r="E156" s="298">
        <v>10</v>
      </c>
      <c r="F156" s="298">
        <v>10</v>
      </c>
      <c r="G156" s="296" t="s">
        <v>812</v>
      </c>
      <c r="H156" s="294">
        <f>'[1]Фитосбор'!$C$50</f>
        <v>50</v>
      </c>
    </row>
    <row r="157" spans="2:8" ht="15.75" hidden="1">
      <c r="B157" s="292"/>
      <c r="C157" s="328" t="s">
        <v>488</v>
      </c>
      <c r="D157" s="298">
        <v>10</v>
      </c>
      <c r="E157" s="298">
        <v>50</v>
      </c>
      <c r="F157" s="298">
        <v>50</v>
      </c>
      <c r="G157" s="296" t="s">
        <v>811</v>
      </c>
      <c r="H157" s="294">
        <f>'[1]Ингаляция'!$C$55</f>
        <v>80</v>
      </c>
    </row>
    <row r="158" spans="2:8" ht="27.75" customHeight="1">
      <c r="B158" s="276" t="s">
        <v>1549</v>
      </c>
      <c r="C158" s="273" t="s">
        <v>1548</v>
      </c>
      <c r="D158" s="298">
        <v>15</v>
      </c>
      <c r="E158" s="298">
        <v>20</v>
      </c>
      <c r="F158" s="298">
        <v>20</v>
      </c>
      <c r="G158" s="296" t="s">
        <v>812</v>
      </c>
      <c r="H158" s="294">
        <v>30</v>
      </c>
    </row>
    <row r="159" spans="2:8" ht="28.5" customHeight="1" hidden="1">
      <c r="B159" s="292" t="s">
        <v>909</v>
      </c>
      <c r="C159" s="328" t="s">
        <v>490</v>
      </c>
      <c r="D159" s="298">
        <v>70</v>
      </c>
      <c r="E159" s="298">
        <v>100</v>
      </c>
      <c r="F159" s="298">
        <v>100</v>
      </c>
      <c r="G159" s="296" t="s">
        <v>813</v>
      </c>
      <c r="H159" s="294">
        <f>'[1]Леч.физра'!$C$50</f>
        <v>150</v>
      </c>
    </row>
    <row r="160" spans="2:8" ht="24.75" customHeight="1" hidden="1">
      <c r="B160" s="292" t="s">
        <v>910</v>
      </c>
      <c r="C160" s="328" t="s">
        <v>491</v>
      </c>
      <c r="D160" s="298">
        <v>150</v>
      </c>
      <c r="E160" s="298">
        <v>150</v>
      </c>
      <c r="F160" s="298">
        <v>150</v>
      </c>
      <c r="G160" s="296" t="s">
        <v>811</v>
      </c>
      <c r="H160" s="294">
        <v>150</v>
      </c>
    </row>
    <row r="161" spans="2:8" ht="15.75">
      <c r="B161" s="292" t="s">
        <v>910</v>
      </c>
      <c r="C161" s="328" t="s">
        <v>523</v>
      </c>
      <c r="D161" s="298"/>
      <c r="E161" s="298">
        <v>250</v>
      </c>
      <c r="F161" s="298">
        <v>250</v>
      </c>
      <c r="G161" s="296" t="s">
        <v>811</v>
      </c>
      <c r="H161" s="294">
        <v>250</v>
      </c>
    </row>
    <row r="162" spans="2:8" ht="15.75">
      <c r="B162" s="292" t="s">
        <v>1551</v>
      </c>
      <c r="C162" s="328" t="s">
        <v>1550</v>
      </c>
      <c r="D162" s="298">
        <v>30</v>
      </c>
      <c r="E162" s="298">
        <v>50</v>
      </c>
      <c r="F162" s="298">
        <v>50</v>
      </c>
      <c r="G162" s="296" t="s">
        <v>811</v>
      </c>
      <c r="H162" s="294">
        <v>100</v>
      </c>
    </row>
    <row r="163" spans="2:8" ht="15.75">
      <c r="B163" s="292" t="s">
        <v>1551</v>
      </c>
      <c r="C163" s="273" t="s">
        <v>1552</v>
      </c>
      <c r="D163" s="298">
        <v>30</v>
      </c>
      <c r="E163" s="298">
        <v>30</v>
      </c>
      <c r="F163" s="298">
        <v>30</v>
      </c>
      <c r="G163" s="296" t="s">
        <v>811</v>
      </c>
      <c r="H163" s="294">
        <f>50</f>
        <v>50</v>
      </c>
    </row>
    <row r="164" spans="2:8" ht="15.75" hidden="1">
      <c r="B164" s="292" t="s">
        <v>911</v>
      </c>
      <c r="C164" s="328" t="s">
        <v>493</v>
      </c>
      <c r="D164" s="298">
        <v>20</v>
      </c>
      <c r="E164" s="298">
        <v>20</v>
      </c>
      <c r="F164" s="298">
        <v>20</v>
      </c>
      <c r="G164" s="296" t="s">
        <v>811</v>
      </c>
      <c r="H164" s="294">
        <v>30</v>
      </c>
    </row>
    <row r="165" spans="2:8" ht="15.75" hidden="1">
      <c r="B165" s="292" t="s">
        <v>911</v>
      </c>
      <c r="C165" s="328" t="s">
        <v>494</v>
      </c>
      <c r="D165" s="298">
        <v>20</v>
      </c>
      <c r="E165" s="298">
        <v>20</v>
      </c>
      <c r="F165" s="298">
        <v>20</v>
      </c>
      <c r="G165" s="296" t="s">
        <v>811</v>
      </c>
      <c r="H165" s="294">
        <v>30</v>
      </c>
    </row>
    <row r="166" spans="2:8" ht="15.75">
      <c r="B166" s="276" t="s">
        <v>912</v>
      </c>
      <c r="C166" s="273" t="s">
        <v>1553</v>
      </c>
      <c r="D166" s="298">
        <v>50</v>
      </c>
      <c r="E166" s="298">
        <v>75</v>
      </c>
      <c r="F166" s="298">
        <v>75</v>
      </c>
      <c r="G166" s="296" t="s">
        <v>811</v>
      </c>
      <c r="H166" s="294">
        <f>'[1]Эл.форез'!$C$52</f>
        <v>80</v>
      </c>
    </row>
    <row r="167" spans="2:8" ht="15.75">
      <c r="B167" s="292" t="s">
        <v>1072</v>
      </c>
      <c r="C167" s="273" t="s">
        <v>1377</v>
      </c>
      <c r="D167" s="298"/>
      <c r="E167" s="298"/>
      <c r="F167" s="298"/>
      <c r="G167" s="296" t="s">
        <v>811</v>
      </c>
      <c r="H167" s="294">
        <v>130</v>
      </c>
    </row>
    <row r="168" spans="2:8" ht="15.75">
      <c r="B168" s="276" t="s">
        <v>1074</v>
      </c>
      <c r="C168" s="273" t="s">
        <v>1073</v>
      </c>
      <c r="D168" s="298"/>
      <c r="E168" s="298"/>
      <c r="F168" s="298"/>
      <c r="G168" s="296" t="s">
        <v>811</v>
      </c>
      <c r="H168" s="294">
        <v>100</v>
      </c>
    </row>
    <row r="169" spans="2:8" ht="15.75">
      <c r="B169" s="276" t="s">
        <v>1075</v>
      </c>
      <c r="C169" s="273" t="s">
        <v>1554</v>
      </c>
      <c r="D169" s="298"/>
      <c r="E169" s="298"/>
      <c r="F169" s="298"/>
      <c r="G169" s="296" t="s">
        <v>811</v>
      </c>
      <c r="H169" s="294">
        <v>80</v>
      </c>
    </row>
    <row r="170" spans="2:8" ht="31.5">
      <c r="B170" s="329" t="s">
        <v>1281</v>
      </c>
      <c r="C170" s="355" t="s">
        <v>1555</v>
      </c>
      <c r="D170" s="298"/>
      <c r="E170" s="298"/>
      <c r="F170" s="298"/>
      <c r="G170" s="298" t="s">
        <v>1282</v>
      </c>
      <c r="H170" s="294">
        <v>100</v>
      </c>
    </row>
    <row r="171" spans="2:8" ht="31.5">
      <c r="B171" s="329" t="s">
        <v>1281</v>
      </c>
      <c r="C171" s="355" t="s">
        <v>1556</v>
      </c>
      <c r="D171" s="298"/>
      <c r="E171" s="298"/>
      <c r="F171" s="298"/>
      <c r="G171" s="298" t="s">
        <v>1282</v>
      </c>
      <c r="H171" s="294">
        <v>200</v>
      </c>
    </row>
    <row r="172" spans="2:8" ht="15.75">
      <c r="B172" s="276" t="s">
        <v>1558</v>
      </c>
      <c r="C172" s="330" t="s">
        <v>1557</v>
      </c>
      <c r="D172" s="298"/>
      <c r="E172" s="298"/>
      <c r="F172" s="298"/>
      <c r="G172" s="298" t="s">
        <v>811</v>
      </c>
      <c r="H172" s="294">
        <v>600</v>
      </c>
    </row>
    <row r="173" spans="2:8" ht="15.75">
      <c r="B173" s="549" t="s">
        <v>1117</v>
      </c>
      <c r="C173" s="545"/>
      <c r="D173" s="545"/>
      <c r="E173" s="545"/>
      <c r="F173" s="545"/>
      <c r="G173" s="545"/>
      <c r="H173" s="545"/>
    </row>
    <row r="174" spans="2:8" ht="63">
      <c r="B174" s="331" t="s">
        <v>910</v>
      </c>
      <c r="C174" s="332" t="s">
        <v>1559</v>
      </c>
      <c r="D174" s="298"/>
      <c r="E174" s="298"/>
      <c r="F174" s="298"/>
      <c r="G174" s="298" t="s">
        <v>817</v>
      </c>
      <c r="H174" s="294">
        <v>1900</v>
      </c>
    </row>
    <row r="175" spans="2:8" ht="48" customHeight="1" hidden="1">
      <c r="B175" s="331" t="s">
        <v>910</v>
      </c>
      <c r="C175" s="333" t="s">
        <v>803</v>
      </c>
      <c r="D175" s="298"/>
      <c r="E175" s="298"/>
      <c r="F175" s="298"/>
      <c r="G175" s="298" t="s">
        <v>817</v>
      </c>
      <c r="H175" s="294">
        <v>1400</v>
      </c>
    </row>
    <row r="176" spans="2:8" ht="31.5" hidden="1">
      <c r="B176" s="331" t="s">
        <v>910</v>
      </c>
      <c r="C176" s="332" t="s">
        <v>804</v>
      </c>
      <c r="D176" s="298"/>
      <c r="E176" s="298"/>
      <c r="F176" s="298"/>
      <c r="G176" s="298" t="s">
        <v>817</v>
      </c>
      <c r="H176" s="294">
        <v>800</v>
      </c>
    </row>
    <row r="177" spans="2:8" ht="47.25" hidden="1">
      <c r="B177" s="331" t="s">
        <v>910</v>
      </c>
      <c r="C177" s="332" t="s">
        <v>805</v>
      </c>
      <c r="D177" s="298"/>
      <c r="E177" s="298"/>
      <c r="F177" s="298"/>
      <c r="G177" s="298" t="s">
        <v>817</v>
      </c>
      <c r="H177" s="294">
        <v>2400</v>
      </c>
    </row>
    <row r="178" spans="2:8" ht="42" customHeight="1" hidden="1">
      <c r="B178" s="331" t="s">
        <v>910</v>
      </c>
      <c r="C178" s="332" t="s">
        <v>806</v>
      </c>
      <c r="D178" s="298"/>
      <c r="E178" s="322"/>
      <c r="F178" s="322"/>
      <c r="G178" s="298" t="s">
        <v>817</v>
      </c>
      <c r="H178" s="294">
        <v>2500</v>
      </c>
    </row>
    <row r="179" spans="2:8" ht="20.25" customHeight="1" hidden="1">
      <c r="B179" s="549" t="s">
        <v>1025</v>
      </c>
      <c r="C179" s="550"/>
      <c r="D179" s="550"/>
      <c r="E179" s="550"/>
      <c r="F179" s="550"/>
      <c r="G179" s="550"/>
      <c r="H179" s="550"/>
    </row>
    <row r="180" spans="2:8" ht="32.25" customHeight="1" hidden="1">
      <c r="B180" s="331"/>
      <c r="C180" s="334" t="s">
        <v>802</v>
      </c>
      <c r="D180" s="298">
        <v>240</v>
      </c>
      <c r="E180" s="298">
        <v>270</v>
      </c>
      <c r="F180" s="298">
        <v>270</v>
      </c>
      <c r="G180" s="300" t="s">
        <v>810</v>
      </c>
      <c r="H180" s="294">
        <v>400</v>
      </c>
    </row>
    <row r="181" spans="2:8" ht="47.25" customHeight="1">
      <c r="B181" s="331" t="s">
        <v>1596</v>
      </c>
      <c r="C181" s="332" t="s">
        <v>1560</v>
      </c>
      <c r="D181" s="298"/>
      <c r="E181" s="298"/>
      <c r="F181" s="298"/>
      <c r="G181" s="298" t="s">
        <v>817</v>
      </c>
      <c r="H181" s="294">
        <v>2500</v>
      </c>
    </row>
    <row r="182" spans="2:8" ht="20.25" customHeight="1">
      <c r="B182" s="349" t="s">
        <v>910</v>
      </c>
      <c r="C182" s="350" t="s">
        <v>1561</v>
      </c>
      <c r="D182" s="351"/>
      <c r="E182" s="352"/>
      <c r="F182" s="353"/>
      <c r="G182" s="353" t="str">
        <f>G181</f>
        <v>1 инъекция</v>
      </c>
      <c r="H182" s="354">
        <v>2900</v>
      </c>
    </row>
    <row r="183" spans="2:8" ht="20.25" customHeight="1" hidden="1">
      <c r="B183" s="552" t="s">
        <v>1138</v>
      </c>
      <c r="C183" s="545"/>
      <c r="D183" s="545"/>
      <c r="E183" s="545"/>
      <c r="F183" s="545"/>
      <c r="G183" s="545"/>
      <c r="H183" s="545"/>
    </row>
    <row r="184" spans="2:8" ht="15.75" hidden="1">
      <c r="B184" s="304" t="s">
        <v>890</v>
      </c>
      <c r="C184" s="323" t="s">
        <v>47</v>
      </c>
      <c r="D184" s="324" t="s">
        <v>832</v>
      </c>
      <c r="E184" s="325">
        <v>80</v>
      </c>
      <c r="F184" s="311"/>
      <c r="G184" s="324" t="s">
        <v>832</v>
      </c>
      <c r="H184" s="326">
        <v>80</v>
      </c>
    </row>
    <row r="185" spans="2:8" ht="15.75" hidden="1">
      <c r="B185" s="304" t="s">
        <v>891</v>
      </c>
      <c r="C185" s="323" t="s">
        <v>48</v>
      </c>
      <c r="D185" s="324" t="s">
        <v>832</v>
      </c>
      <c r="E185" s="325">
        <v>80</v>
      </c>
      <c r="F185" s="311"/>
      <c r="G185" s="324" t="s">
        <v>832</v>
      </c>
      <c r="H185" s="326">
        <v>80</v>
      </c>
    </row>
    <row r="186" spans="2:8" ht="15.75" hidden="1">
      <c r="B186" s="304"/>
      <c r="C186" s="323" t="s">
        <v>49</v>
      </c>
      <c r="D186" s="324" t="s">
        <v>832</v>
      </c>
      <c r="E186" s="325">
        <v>80</v>
      </c>
      <c r="F186" s="311"/>
      <c r="G186" s="324" t="s">
        <v>832</v>
      </c>
      <c r="H186" s="326">
        <v>80</v>
      </c>
    </row>
    <row r="187" spans="2:8" ht="15.75" hidden="1">
      <c r="B187" s="304" t="s">
        <v>921</v>
      </c>
      <c r="C187" s="323" t="s">
        <v>50</v>
      </c>
      <c r="D187" s="324" t="s">
        <v>832</v>
      </c>
      <c r="E187" s="325">
        <v>80</v>
      </c>
      <c r="F187" s="311"/>
      <c r="G187" s="324" t="s">
        <v>832</v>
      </c>
      <c r="H187" s="326">
        <v>80</v>
      </c>
    </row>
    <row r="188" spans="2:8" ht="12.75" customHeight="1" hidden="1">
      <c r="B188" s="304"/>
      <c r="C188" s="323" t="s">
        <v>51</v>
      </c>
      <c r="D188" s="324" t="s">
        <v>832</v>
      </c>
      <c r="E188" s="325">
        <v>80</v>
      </c>
      <c r="F188" s="311"/>
      <c r="G188" s="324" t="s">
        <v>832</v>
      </c>
      <c r="H188" s="326">
        <v>80</v>
      </c>
    </row>
    <row r="189" spans="2:8" ht="12.75" customHeight="1" hidden="1">
      <c r="B189" s="304"/>
      <c r="C189" s="323" t="s">
        <v>52</v>
      </c>
      <c r="D189" s="324" t="s">
        <v>832</v>
      </c>
      <c r="E189" s="325">
        <v>80</v>
      </c>
      <c r="F189" s="311"/>
      <c r="G189" s="324" t="s">
        <v>832</v>
      </c>
      <c r="H189" s="326">
        <v>80</v>
      </c>
    </row>
    <row r="190" spans="2:8" ht="15.75" hidden="1">
      <c r="B190" s="304"/>
      <c r="C190" s="323" t="s">
        <v>53</v>
      </c>
      <c r="D190" s="324" t="s">
        <v>832</v>
      </c>
      <c r="E190" s="325">
        <v>80</v>
      </c>
      <c r="F190" s="311"/>
      <c r="G190" s="324" t="s">
        <v>832</v>
      </c>
      <c r="H190" s="326">
        <v>80</v>
      </c>
    </row>
    <row r="191" spans="2:8" ht="15.75" hidden="1">
      <c r="B191" s="304"/>
      <c r="C191" s="323" t="s">
        <v>54</v>
      </c>
      <c r="D191" s="324" t="s">
        <v>832</v>
      </c>
      <c r="E191" s="325">
        <v>80</v>
      </c>
      <c r="F191" s="311"/>
      <c r="G191" s="324" t="s">
        <v>832</v>
      </c>
      <c r="H191" s="326">
        <v>80</v>
      </c>
    </row>
    <row r="192" spans="2:8" ht="15.75" hidden="1">
      <c r="B192" s="304"/>
      <c r="C192" s="323" t="s">
        <v>55</v>
      </c>
      <c r="D192" s="324" t="s">
        <v>832</v>
      </c>
      <c r="E192" s="325">
        <v>100</v>
      </c>
      <c r="F192" s="311"/>
      <c r="G192" s="324" t="s">
        <v>832</v>
      </c>
      <c r="H192" s="326">
        <v>100</v>
      </c>
    </row>
    <row r="193" spans="2:8" ht="15.75" hidden="1">
      <c r="B193" s="304" t="s">
        <v>914</v>
      </c>
      <c r="C193" s="323" t="s">
        <v>552</v>
      </c>
      <c r="D193" s="324" t="s">
        <v>832</v>
      </c>
      <c r="E193" s="325">
        <v>80</v>
      </c>
      <c r="F193" s="311"/>
      <c r="G193" s="324" t="s">
        <v>832</v>
      </c>
      <c r="H193" s="326">
        <v>80</v>
      </c>
    </row>
    <row r="194" spans="2:8" ht="15.75" hidden="1">
      <c r="B194" s="292" t="s">
        <v>883</v>
      </c>
      <c r="C194" s="316" t="s">
        <v>439</v>
      </c>
      <c r="D194" s="298">
        <v>110</v>
      </c>
      <c r="E194" s="298">
        <v>120</v>
      </c>
      <c r="F194" s="298">
        <v>130</v>
      </c>
      <c r="G194" s="300" t="s">
        <v>810</v>
      </c>
      <c r="H194" s="343">
        <v>200</v>
      </c>
    </row>
    <row r="195" spans="2:8" ht="15.75" hidden="1">
      <c r="B195" s="292" t="s">
        <v>877</v>
      </c>
      <c r="C195" s="316" t="s">
        <v>878</v>
      </c>
      <c r="D195" s="298">
        <v>105</v>
      </c>
      <c r="E195" s="298">
        <v>115</v>
      </c>
      <c r="F195" s="298">
        <v>120</v>
      </c>
      <c r="G195" s="300" t="s">
        <v>810</v>
      </c>
      <c r="H195" s="343">
        <v>200</v>
      </c>
    </row>
    <row r="196" spans="2:8" ht="18" customHeight="1" hidden="1">
      <c r="B196" s="556" t="s">
        <v>1153</v>
      </c>
      <c r="C196" s="550"/>
      <c r="D196" s="550"/>
      <c r="E196" s="550"/>
      <c r="F196" s="550"/>
      <c r="G196" s="550"/>
      <c r="H196" s="550"/>
    </row>
    <row r="197" spans="2:8" ht="15.75" hidden="1">
      <c r="B197" s="298"/>
      <c r="C197" s="299" t="s">
        <v>1167</v>
      </c>
      <c r="D197" s="298"/>
      <c r="E197" s="298"/>
      <c r="F197" s="298"/>
      <c r="G197" s="307" t="s">
        <v>810</v>
      </c>
      <c r="H197" s="294">
        <v>1500</v>
      </c>
    </row>
    <row r="198" spans="2:8" ht="15.75" hidden="1">
      <c r="B198" s="298"/>
      <c r="C198" s="299" t="s">
        <v>1155</v>
      </c>
      <c r="D198" s="298"/>
      <c r="E198" s="298"/>
      <c r="F198" s="298"/>
      <c r="G198" s="298" t="s">
        <v>811</v>
      </c>
      <c r="H198" s="294">
        <v>800</v>
      </c>
    </row>
    <row r="199" spans="2:8" ht="15.75" hidden="1">
      <c r="B199" s="344" t="s">
        <v>1175</v>
      </c>
      <c r="C199" s="299" t="s">
        <v>1173</v>
      </c>
      <c r="D199" s="298"/>
      <c r="E199" s="298"/>
      <c r="F199" s="298"/>
      <c r="G199" s="298" t="s">
        <v>1164</v>
      </c>
      <c r="H199" s="294">
        <v>2000</v>
      </c>
    </row>
    <row r="200" spans="2:8" ht="15.75" hidden="1">
      <c r="B200" s="344" t="s">
        <v>1175</v>
      </c>
      <c r="C200" s="299" t="s">
        <v>1174</v>
      </c>
      <c r="D200" s="298"/>
      <c r="E200" s="298"/>
      <c r="F200" s="298"/>
      <c r="G200" s="298" t="s">
        <v>1164</v>
      </c>
      <c r="H200" s="294">
        <v>3000</v>
      </c>
    </row>
    <row r="201" spans="2:8" ht="15.75" hidden="1">
      <c r="B201" s="344" t="s">
        <v>1175</v>
      </c>
      <c r="C201" s="299" t="s">
        <v>1156</v>
      </c>
      <c r="D201" s="298"/>
      <c r="E201" s="298"/>
      <c r="F201" s="298"/>
      <c r="G201" s="298" t="s">
        <v>1164</v>
      </c>
      <c r="H201" s="294">
        <v>4000</v>
      </c>
    </row>
    <row r="202" spans="2:8" ht="15.75" hidden="1">
      <c r="B202" s="298" t="s">
        <v>1172</v>
      </c>
      <c r="C202" s="299" t="s">
        <v>1157</v>
      </c>
      <c r="D202" s="298"/>
      <c r="E202" s="298"/>
      <c r="F202" s="298"/>
      <c r="G202" s="298" t="str">
        <f>G198</f>
        <v>1 процедура</v>
      </c>
      <c r="H202" s="294">
        <v>1000</v>
      </c>
    </row>
    <row r="203" spans="2:8" ht="15.75" hidden="1">
      <c r="B203" s="296" t="s">
        <v>1170</v>
      </c>
      <c r="C203" s="299" t="s">
        <v>1165</v>
      </c>
      <c r="D203" s="298"/>
      <c r="E203" s="298"/>
      <c r="F203" s="298"/>
      <c r="G203" s="298" t="s">
        <v>1164</v>
      </c>
      <c r="H203" s="294">
        <v>8000</v>
      </c>
    </row>
    <row r="204" spans="2:8" ht="15.75" hidden="1">
      <c r="B204" s="296" t="s">
        <v>1171</v>
      </c>
      <c r="C204" s="299" t="s">
        <v>1166</v>
      </c>
      <c r="D204" s="298"/>
      <c r="E204" s="298"/>
      <c r="F204" s="298"/>
      <c r="G204" s="298" t="s">
        <v>1164</v>
      </c>
      <c r="H204" s="294">
        <v>5000</v>
      </c>
    </row>
    <row r="205" spans="2:8" ht="15.75" hidden="1">
      <c r="B205" s="298" t="s">
        <v>1178</v>
      </c>
      <c r="C205" s="299" t="s">
        <v>1158</v>
      </c>
      <c r="D205" s="298"/>
      <c r="E205" s="298"/>
      <c r="F205" s="298"/>
      <c r="G205" s="298" t="s">
        <v>1164</v>
      </c>
      <c r="H205" s="294">
        <v>12000</v>
      </c>
    </row>
    <row r="206" spans="2:8" ht="15.75" hidden="1">
      <c r="B206" s="298" t="s">
        <v>1177</v>
      </c>
      <c r="C206" s="299" t="s">
        <v>1159</v>
      </c>
      <c r="D206" s="298"/>
      <c r="E206" s="298"/>
      <c r="F206" s="298"/>
      <c r="G206" s="298" t="s">
        <v>1164</v>
      </c>
      <c r="H206" s="294">
        <v>16000</v>
      </c>
    </row>
    <row r="207" spans="2:8" ht="15.75" hidden="1">
      <c r="B207" s="298" t="s">
        <v>1169</v>
      </c>
      <c r="C207" s="299" t="s">
        <v>1160</v>
      </c>
      <c r="D207" s="298"/>
      <c r="E207" s="298"/>
      <c r="F207" s="298"/>
      <c r="G207" s="298" t="s">
        <v>1164</v>
      </c>
      <c r="H207" s="294">
        <v>10000</v>
      </c>
    </row>
    <row r="208" spans="2:8" ht="15.75" hidden="1">
      <c r="B208" s="298" t="s">
        <v>1168</v>
      </c>
      <c r="C208" s="299" t="s">
        <v>1161</v>
      </c>
      <c r="D208" s="298"/>
      <c r="E208" s="298"/>
      <c r="F208" s="298"/>
      <c r="G208" s="298" t="s">
        <v>1164</v>
      </c>
      <c r="H208" s="294">
        <v>15000</v>
      </c>
    </row>
    <row r="209" spans="2:8" ht="15.75" hidden="1">
      <c r="B209" s="298" t="s">
        <v>1176</v>
      </c>
      <c r="C209" s="299" t="s">
        <v>1162</v>
      </c>
      <c r="D209" s="298"/>
      <c r="E209" s="298"/>
      <c r="F209" s="298"/>
      <c r="G209" s="298" t="s">
        <v>1164</v>
      </c>
      <c r="H209" s="294">
        <v>12000</v>
      </c>
    </row>
    <row r="210" spans="2:8" ht="15.75" hidden="1">
      <c r="B210" s="298" t="s">
        <v>1176</v>
      </c>
      <c r="C210" s="299" t="s">
        <v>1163</v>
      </c>
      <c r="D210" s="298"/>
      <c r="E210" s="298"/>
      <c r="F210" s="298"/>
      <c r="G210" s="298" t="s">
        <v>1164</v>
      </c>
      <c r="H210" s="294">
        <v>16000</v>
      </c>
    </row>
    <row r="211" ht="15.75" hidden="1"/>
    <row r="212" spans="2:8" ht="15.75">
      <c r="B212" s="331" t="s">
        <v>910</v>
      </c>
      <c r="C212" s="347" t="s">
        <v>1562</v>
      </c>
      <c r="D212" s="276" t="s">
        <v>1200</v>
      </c>
      <c r="E212" s="348">
        <v>130</v>
      </c>
      <c r="F212" s="298"/>
      <c r="G212" s="298" t="s">
        <v>817</v>
      </c>
      <c r="H212" s="348">
        <v>3050</v>
      </c>
    </row>
  </sheetData>
  <sheetProtection/>
  <mergeCells count="28">
    <mergeCell ref="B196:H196"/>
    <mergeCell ref="B183:H183"/>
    <mergeCell ref="B75:G75"/>
    <mergeCell ref="B7:H8"/>
    <mergeCell ref="B9:H9"/>
    <mergeCell ref="B10:H10"/>
    <mergeCell ref="B13:H13"/>
    <mergeCell ref="B29:H29"/>
    <mergeCell ref="C34:H34"/>
    <mergeCell ref="B47:H47"/>
    <mergeCell ref="B173:H173"/>
    <mergeCell ref="B179:H179"/>
    <mergeCell ref="B53:H53"/>
    <mergeCell ref="B55:H55"/>
    <mergeCell ref="C56:H56"/>
    <mergeCell ref="B85:H85"/>
    <mergeCell ref="B89:H89"/>
    <mergeCell ref="B64:H64"/>
    <mergeCell ref="B66:G66"/>
    <mergeCell ref="B130:H130"/>
    <mergeCell ref="B134:H134"/>
    <mergeCell ref="B154:H154"/>
    <mergeCell ref="G2:H2"/>
    <mergeCell ref="G3:H3"/>
    <mergeCell ref="G4:H4"/>
    <mergeCell ref="G5:H5"/>
    <mergeCell ref="G6:H6"/>
    <mergeCell ref="C90:E90"/>
  </mergeCells>
  <printOptions/>
  <pageMargins left="0.7086614173228347" right="0.7086614173228347" top="0.35433070866141736" bottom="0.35433070866141736" header="0.31496062992125984" footer="0.31496062992125984"/>
  <pageSetup orientation="portrait" paperSize="9" scale="70" r:id="rId1"/>
</worksheet>
</file>

<file path=xl/worksheets/sheet8.xml><?xml version="1.0" encoding="utf-8"?>
<worksheet xmlns="http://schemas.openxmlformats.org/spreadsheetml/2006/main" xmlns:r="http://schemas.openxmlformats.org/officeDocument/2006/relationships">
  <dimension ref="A2:D17"/>
  <sheetViews>
    <sheetView zoomScalePageLayoutView="0" workbookViewId="0" topLeftCell="A7">
      <selection activeCell="D16" sqref="D16"/>
    </sheetView>
  </sheetViews>
  <sheetFormatPr defaultColWidth="9.00390625" defaultRowHeight="12.75"/>
  <cols>
    <col min="1" max="1" width="18.125" style="142" customWidth="1"/>
    <col min="2" max="2" width="68.875" style="143" customWidth="1"/>
    <col min="3" max="3" width="20.125" style="144" customWidth="1"/>
    <col min="4" max="4" width="15.75390625" style="142" customWidth="1"/>
    <col min="5" max="16384" width="9.125" style="144" customWidth="1"/>
  </cols>
  <sheetData>
    <row r="2" ht="15" customHeight="1">
      <c r="C2" s="145" t="s">
        <v>851</v>
      </c>
    </row>
    <row r="3" spans="1:4" ht="15" customHeight="1">
      <c r="A3" s="146"/>
      <c r="B3" s="147"/>
      <c r="C3" s="568" t="s">
        <v>1049</v>
      </c>
      <c r="D3" s="568"/>
    </row>
    <row r="4" spans="1:4" ht="15" customHeight="1">
      <c r="A4" s="146" t="s">
        <v>850</v>
      </c>
      <c r="B4" s="147"/>
      <c r="C4" s="569" t="s">
        <v>846</v>
      </c>
      <c r="D4" s="569"/>
    </row>
    <row r="5" spans="1:4" ht="15" customHeight="1">
      <c r="A5" s="146"/>
      <c r="B5" s="147"/>
      <c r="C5" s="147"/>
      <c r="D5" s="148"/>
    </row>
    <row r="6" spans="2:4" ht="15" customHeight="1">
      <c r="B6" s="147"/>
      <c r="C6" s="569" t="s">
        <v>1050</v>
      </c>
      <c r="D6" s="569"/>
    </row>
    <row r="7" spans="2:4" ht="14.25" customHeight="1">
      <c r="B7" s="147"/>
      <c r="C7" s="570" t="s">
        <v>1051</v>
      </c>
      <c r="D7" s="570"/>
    </row>
    <row r="8" spans="1:3" ht="15" customHeight="1">
      <c r="A8" s="146"/>
      <c r="B8" s="149"/>
      <c r="C8" s="149"/>
    </row>
    <row r="9" spans="1:4" ht="17.25" customHeight="1">
      <c r="A9" s="571" t="s">
        <v>1034</v>
      </c>
      <c r="B9" s="571"/>
      <c r="C9" s="571"/>
      <c r="D9" s="571"/>
    </row>
    <row r="10" spans="1:4" ht="15" customHeight="1">
      <c r="A10" s="571" t="s">
        <v>924</v>
      </c>
      <c r="B10" s="571"/>
      <c r="C10" s="571"/>
      <c r="D10" s="571"/>
    </row>
    <row r="11" spans="1:4" ht="15" customHeight="1">
      <c r="A11" s="562" t="s">
        <v>1037</v>
      </c>
      <c r="B11" s="562"/>
      <c r="C11" s="562"/>
      <c r="D11" s="562"/>
    </row>
    <row r="12" spans="1:4" ht="15" customHeight="1">
      <c r="A12" s="146"/>
      <c r="B12" s="562" t="s">
        <v>1036</v>
      </c>
      <c r="C12" s="572"/>
      <c r="D12" s="150"/>
    </row>
    <row r="13" spans="1:4" ht="15" customHeight="1">
      <c r="A13" s="146"/>
      <c r="B13" s="150"/>
      <c r="C13" s="150"/>
      <c r="D13" s="150"/>
    </row>
    <row r="14" spans="1:4" ht="40.5" customHeight="1">
      <c r="A14" s="563" t="s">
        <v>915</v>
      </c>
      <c r="B14" s="564"/>
      <c r="C14" s="151" t="s">
        <v>826</v>
      </c>
      <c r="D14" s="152" t="s">
        <v>808</v>
      </c>
    </row>
    <row r="15" spans="1:4" s="153" customFormat="1" ht="18.75" customHeight="1">
      <c r="A15" s="565" t="s">
        <v>1031</v>
      </c>
      <c r="B15" s="566"/>
      <c r="C15" s="566"/>
      <c r="D15" s="567"/>
    </row>
    <row r="16" spans="1:4" ht="48" customHeight="1">
      <c r="A16" s="154" t="s">
        <v>1055</v>
      </c>
      <c r="B16" s="155" t="s">
        <v>1054</v>
      </c>
      <c r="C16" s="156" t="s">
        <v>831</v>
      </c>
      <c r="D16" s="157">
        <v>300</v>
      </c>
    </row>
    <row r="17" spans="1:4" ht="38.25" customHeight="1">
      <c r="A17" s="158" t="s">
        <v>1053</v>
      </c>
      <c r="B17" s="155" t="s">
        <v>1052</v>
      </c>
      <c r="C17" s="159" t="str">
        <f>C16</f>
        <v>исследование</v>
      </c>
      <c r="D17" s="160">
        <f>D16</f>
        <v>300</v>
      </c>
    </row>
  </sheetData>
  <sheetProtection/>
  <mergeCells count="10">
    <mergeCell ref="A11:D11"/>
    <mergeCell ref="A14:B14"/>
    <mergeCell ref="A15:D15"/>
    <mergeCell ref="C3:D3"/>
    <mergeCell ref="C4:D4"/>
    <mergeCell ref="C6:D6"/>
    <mergeCell ref="C7:D7"/>
    <mergeCell ref="A9:D9"/>
    <mergeCell ref="A10:D10"/>
    <mergeCell ref="B12:C12"/>
  </mergeCells>
  <printOptions/>
  <pageMargins left="0.7086614173228347" right="0.7086614173228347" top="0.7480314960629921" bottom="0.7480314960629921" header="0.31496062992125984" footer="0.31496062992125984"/>
  <pageSetup orientation="portrait" paperSize="9" scale="70" r:id="rId1"/>
</worksheet>
</file>

<file path=xl/worksheets/sheet9.xml><?xml version="1.0" encoding="utf-8"?>
<worksheet xmlns="http://schemas.openxmlformats.org/spreadsheetml/2006/main" xmlns:r="http://schemas.openxmlformats.org/officeDocument/2006/relationships">
  <dimension ref="A2:D16"/>
  <sheetViews>
    <sheetView zoomScalePageLayoutView="0" workbookViewId="0" topLeftCell="A7">
      <selection activeCell="B18" sqref="B18"/>
    </sheetView>
  </sheetViews>
  <sheetFormatPr defaultColWidth="9.00390625" defaultRowHeight="12.75"/>
  <cols>
    <col min="1" max="1" width="18.125" style="142" customWidth="1"/>
    <col min="2" max="2" width="68.875" style="143" customWidth="1"/>
    <col min="3" max="3" width="20.125" style="144" customWidth="1"/>
    <col min="4" max="4" width="15.75390625" style="142" customWidth="1"/>
    <col min="5" max="16384" width="9.125" style="144" customWidth="1"/>
  </cols>
  <sheetData>
    <row r="2" ht="15" customHeight="1">
      <c r="C2" s="145" t="s">
        <v>851</v>
      </c>
    </row>
    <row r="3" spans="1:4" ht="15" customHeight="1">
      <c r="A3" s="146"/>
      <c r="B3" s="162"/>
      <c r="C3" s="568" t="s">
        <v>1049</v>
      </c>
      <c r="D3" s="568"/>
    </row>
    <row r="4" spans="1:4" ht="15" customHeight="1">
      <c r="A4" s="146" t="s">
        <v>850</v>
      </c>
      <c r="B4" s="162"/>
      <c r="C4" s="569" t="s">
        <v>846</v>
      </c>
      <c r="D4" s="569"/>
    </row>
    <row r="5" spans="1:4" ht="15" customHeight="1">
      <c r="A5" s="146"/>
      <c r="B5" s="162"/>
      <c r="C5" s="162"/>
      <c r="D5" s="148"/>
    </row>
    <row r="6" spans="2:4" ht="15" customHeight="1">
      <c r="B6" s="162"/>
      <c r="C6" s="569" t="s">
        <v>1050</v>
      </c>
      <c r="D6" s="569"/>
    </row>
    <row r="7" spans="2:4" ht="14.25" customHeight="1">
      <c r="B7" s="162"/>
      <c r="C7" s="570" t="s">
        <v>1058</v>
      </c>
      <c r="D7" s="570"/>
    </row>
    <row r="8" spans="1:3" ht="15" customHeight="1">
      <c r="A8" s="146"/>
      <c r="B8" s="163"/>
      <c r="C8" s="163"/>
    </row>
    <row r="9" spans="1:4" ht="17.25" customHeight="1">
      <c r="A9" s="571" t="s">
        <v>1034</v>
      </c>
      <c r="B9" s="571"/>
      <c r="C9" s="571"/>
      <c r="D9" s="571"/>
    </row>
    <row r="10" spans="1:4" ht="15" customHeight="1">
      <c r="A10" s="571" t="s">
        <v>924</v>
      </c>
      <c r="B10" s="571"/>
      <c r="C10" s="571"/>
      <c r="D10" s="571"/>
    </row>
    <row r="11" spans="1:4" ht="15" customHeight="1">
      <c r="A11" s="562" t="s">
        <v>1037</v>
      </c>
      <c r="B11" s="562"/>
      <c r="C11" s="562"/>
      <c r="D11" s="562"/>
    </row>
    <row r="12" spans="1:4" ht="15" customHeight="1">
      <c r="A12" s="146"/>
      <c r="B12" s="562" t="s">
        <v>1036</v>
      </c>
      <c r="C12" s="572"/>
      <c r="D12" s="161"/>
    </row>
    <row r="13" spans="1:4" ht="15" customHeight="1">
      <c r="A13" s="146"/>
      <c r="B13" s="161"/>
      <c r="C13" s="161"/>
      <c r="D13" s="161"/>
    </row>
    <row r="14" spans="1:4" ht="40.5" customHeight="1">
      <c r="A14" s="563" t="s">
        <v>915</v>
      </c>
      <c r="B14" s="564"/>
      <c r="C14" s="151" t="s">
        <v>826</v>
      </c>
      <c r="D14" s="152" t="s">
        <v>808</v>
      </c>
    </row>
    <row r="15" spans="1:4" s="153" customFormat="1" ht="18.75" customHeight="1">
      <c r="A15" s="573" t="s">
        <v>1057</v>
      </c>
      <c r="B15" s="574"/>
      <c r="C15" s="574"/>
      <c r="D15" s="575"/>
    </row>
    <row r="16" spans="1:4" ht="48" customHeight="1">
      <c r="A16" s="132" t="s">
        <v>1008</v>
      </c>
      <c r="B16" s="124" t="s">
        <v>1059</v>
      </c>
      <c r="C16" s="156" t="str">
        <f>роддом!C204</f>
        <v>услуга</v>
      </c>
      <c r="D16" s="157">
        <v>8000</v>
      </c>
    </row>
  </sheetData>
  <sheetProtection/>
  <mergeCells count="10">
    <mergeCell ref="A11:D11"/>
    <mergeCell ref="B12:C12"/>
    <mergeCell ref="A14:B14"/>
    <mergeCell ref="A15:D15"/>
    <mergeCell ref="C3:D3"/>
    <mergeCell ref="C4:D4"/>
    <mergeCell ref="C6:D6"/>
    <mergeCell ref="C7:D7"/>
    <mergeCell ref="A9:D9"/>
    <mergeCell ref="A10:D10"/>
  </mergeCells>
  <printOptions/>
  <pageMargins left="0.7086614173228347" right="0.7086614173228347" top="0.7480314960629921" bottom="0.7480314960629921" header="0.31496062992125984" footer="0.31496062992125984"/>
  <pageSetup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SisOp</cp:lastModifiedBy>
  <cp:lastPrinted>2024-01-16T12:35:07Z</cp:lastPrinted>
  <dcterms:created xsi:type="dcterms:W3CDTF">2007-11-27T10:13:24Z</dcterms:created>
  <dcterms:modified xsi:type="dcterms:W3CDTF">2024-03-12T08:19:17Z</dcterms:modified>
  <cp:category/>
  <cp:version/>
  <cp:contentType/>
  <cp:contentStatus/>
</cp:coreProperties>
</file>